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2_Attachés\1_Mobilité\3.Publication des postes\2023 09\"/>
    </mc:Choice>
  </mc:AlternateContent>
  <bookViews>
    <workbookView xWindow="0" yWindow="0" windowWidth="28800" windowHeight="11100"/>
  </bookViews>
  <sheets>
    <sheet name="Postes" sheetId="7" r:id="rId1"/>
    <sheet name="DATAS" sheetId="9" r:id="rId2"/>
  </sheets>
  <externalReferences>
    <externalReference r:id="rId3"/>
  </externalReferences>
  <definedNames>
    <definedName name="_xlnm._FilterDatabase" localSheetId="0" hidden="1">Postes!$A$12:$K$188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DIR">'[1]Base de noms'!$A$3:$A$12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62913"/>
</workbook>
</file>

<file path=xl/calcChain.xml><?xml version="1.0" encoding="utf-8"?>
<calcChain xmlns="http://schemas.openxmlformats.org/spreadsheetml/2006/main">
  <c r="G173" i="7" l="1"/>
  <c r="I174" i="7"/>
  <c r="G178" i="7"/>
  <c r="I170" i="7"/>
  <c r="G170" i="7"/>
  <c r="F170" i="7"/>
  <c r="I169" i="7"/>
  <c r="H169" i="7"/>
  <c r="G169" i="7"/>
  <c r="F169" i="7"/>
  <c r="I168" i="7"/>
  <c r="H168" i="7"/>
  <c r="G168" i="7"/>
  <c r="F168" i="7"/>
  <c r="H167" i="7"/>
  <c r="G167" i="7"/>
  <c r="F167" i="7"/>
  <c r="H166" i="7"/>
  <c r="G166" i="7"/>
  <c r="F166" i="7"/>
  <c r="F161" i="7"/>
  <c r="F160" i="7"/>
  <c r="I145" i="7"/>
  <c r="H145" i="7"/>
  <c r="G145" i="7"/>
  <c r="F145" i="7"/>
  <c r="I142" i="7"/>
  <c r="I141" i="7"/>
  <c r="I140" i="7"/>
  <c r="I139" i="7"/>
  <c r="I144" i="7"/>
  <c r="I143" i="7"/>
</calcChain>
</file>

<file path=xl/sharedStrings.xml><?xml version="1.0" encoding="utf-8"?>
<sst xmlns="http://schemas.openxmlformats.org/spreadsheetml/2006/main" count="1620" uniqueCount="659">
  <si>
    <t>SD/
AC</t>
  </si>
  <si>
    <t>INTITULÉ DU POSTE</t>
  </si>
  <si>
    <t>DIR / SERV.</t>
  </si>
  <si>
    <t>OBSERVATIONS</t>
  </si>
  <si>
    <t>RIFSEEP</t>
  </si>
  <si>
    <t>SERVICE / DIRECTION / SOUS-DIRECTION</t>
  </si>
  <si>
    <r>
      <t xml:space="preserve">REFERENCE ET LIEN PEP
</t>
    </r>
    <r>
      <rPr>
        <b/>
        <i/>
        <sz val="8"/>
        <rFont val="Marianne"/>
        <family val="3"/>
      </rPr>
      <t xml:space="preserve">(ex : </t>
    </r>
    <r>
      <rPr>
        <b/>
        <i/>
        <u/>
        <sz val="8"/>
        <color theme="3" tint="0.39997558519241921"/>
        <rFont val="Marianne"/>
        <family val="3"/>
      </rPr>
      <t>2022-XXXXXX</t>
    </r>
    <r>
      <rPr>
        <b/>
        <i/>
        <sz val="8"/>
        <rFont val="Marianne"/>
        <family val="3"/>
      </rPr>
      <t>)</t>
    </r>
  </si>
  <si>
    <t>SECTION / 
DEPARTEMENT / UNITÉ / PÔLE</t>
  </si>
  <si>
    <t>BUREAU / ÉTABLISSEMENT</t>
  </si>
  <si>
    <t>LISTE DES POSTES OFFERTS A LA MOBILITE SUR DES EMPLOIS D'ATTACHE D'ADMINISTRATION DE L'ETAT DU MINISTERE DE LA JUSTICE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</si>
  <si>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</si>
  <si>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</si>
  <si>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</si>
  <si>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</si>
  <si>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</si>
  <si>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</si>
  <si>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</si>
  <si>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</si>
  <si>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</si>
  <si>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</si>
  <si>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</si>
  <si>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</si>
  <si>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</si>
  <si>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</si>
  <si>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</si>
  <si>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</si>
  <si>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</si>
  <si>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</si>
  <si>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</si>
  <si>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</si>
  <si>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</si>
  <si>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</si>
  <si>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</si>
  <si>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</si>
  <si>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</si>
  <si>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</si>
  <si>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</si>
  <si>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</si>
  <si>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</si>
  <si>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</si>
  <si>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</si>
  <si>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</si>
  <si>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</si>
  <si>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</si>
  <si>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</si>
  <si>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</si>
  <si>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</si>
  <si>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</si>
  <si>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</si>
  <si>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</si>
  <si>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</si>
  <si>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</si>
  <si>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</si>
  <si>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</si>
  <si>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</si>
  <si>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</si>
  <si>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</si>
  <si>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</si>
  <si>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</si>
  <si>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</si>
  <si>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</si>
  <si>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</si>
  <si>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</si>
  <si>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</si>
  <si>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</si>
  <si>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</si>
  <si>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</si>
  <si>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</si>
  <si>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</si>
  <si>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</si>
  <si>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</si>
  <si>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</si>
  <si>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</si>
  <si>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</si>
  <si>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</si>
  <si>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</si>
  <si>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</si>
  <si>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</si>
  <si>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</si>
  <si>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</si>
  <si>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</si>
  <si>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</si>
  <si>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</si>
  <si>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</si>
  <si>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</si>
  <si>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</si>
  <si>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</si>
  <si>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</si>
  <si>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</si>
  <si>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</si>
  <si>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</si>
  <si>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</si>
  <si>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</si>
  <si>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</si>
  <si>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</si>
  <si>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</si>
  <si>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</si>
  <si>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</si>
  <si>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</si>
  <si>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</si>
  <si>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</si>
  <si>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</si>
  <si>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</si>
  <si>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</si>
  <si>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</si>
  <si>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</si>
  <si>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</si>
  <si>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</si>
  <si>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</si>
  <si>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</si>
  <si>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</si>
  <si>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</si>
  <si>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</si>
  <si>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</si>
  <si>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</si>
  <si>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</si>
  <si>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</si>
  <si>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</si>
  <si>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</si>
  <si>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</si>
  <si>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</si>
  <si>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</si>
  <si>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</si>
  <si>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</si>
  <si>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</si>
  <si>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</si>
  <si>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</si>
  <si>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</si>
  <si>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</si>
  <si>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REGIONS</t>
  </si>
  <si>
    <t>DEPARTEMENTS</t>
  </si>
  <si>
    <t>Nouvelle_Calédonie</t>
  </si>
  <si>
    <t>Polynésie_française</t>
  </si>
  <si>
    <t>Saint_Martin</t>
  </si>
  <si>
    <t>Saint_Pierre_et_Miquelon</t>
  </si>
  <si>
    <t>MOIS DE PUBLICATION :  SEPTEMBRE 2023</t>
  </si>
  <si>
    <t>DATE LIMITE DE CANDIDATURE  : 20/10/2023</t>
  </si>
  <si>
    <t>DATE LIMITE D'ANNULATION  : 03/11/2023</t>
  </si>
  <si>
    <t>2023-1323013</t>
  </si>
  <si>
    <t>DAP</t>
  </si>
  <si>
    <t>SD</t>
  </si>
  <si>
    <t>DIRECTION DES SERVICES PENITENTIAIRES DE DIJON</t>
  </si>
  <si>
    <t>CENTRE DE DETENTION DE CHATEAUDUN</t>
  </si>
  <si>
    <t>SERVICE ADMINISTRATIF ET FINANCIER</t>
  </si>
  <si>
    <t>RESPONSABLE DE LA GESTION DELEGUEE</t>
  </si>
  <si>
    <t>2023-1323121</t>
  </si>
  <si>
    <t>DIRECTION INTERREGIONALE DES SERVICES PENITENTIAIRES DE LILLE</t>
  </si>
  <si>
    <t>SIEGE</t>
  </si>
  <si>
    <t>DEPARTEMENT DES RESSOURCES HUMAINES ET DES RELATIONS SOCIALES</t>
  </si>
  <si>
    <t>CHEF(FE) DE L'UNITE RECRUTEMENT FORMATIONS ET QUALIFICATIONS</t>
  </si>
  <si>
    <t>2023-1323133</t>
  </si>
  <si>
    <t xml:space="preserve">SERVICE PENITENTIAIRE D'INSERTION ET PROBATION DE L'AISNE </t>
  </si>
  <si>
    <t>RESIDENCE ADMINISTRATIVE LAON</t>
  </si>
  <si>
    <t>RESPONSABLE DES SERVICES ADMINISTRATIFS ET FINANCIERS</t>
  </si>
  <si>
    <t>2023-1318852</t>
  </si>
  <si>
    <t>DIRECTION INTERREGIONALE DES SERVICES PENITENTIAIRES DE LYON</t>
  </si>
  <si>
    <t>DEPARTEMENT SECURITE ET DETENTION</t>
  </si>
  <si>
    <t>CHEF(FE) DU POLE SUIVI DES PUBLICS SPECIFIQUES</t>
  </si>
  <si>
    <t>2023-1318870</t>
  </si>
  <si>
    <t>CENTRE PENITENTAIRE VALENCE</t>
  </si>
  <si>
    <t>2023-1322249</t>
  </si>
  <si>
    <t>DIRECTION INTERREGIONALE DES SERVICES PENITENTIAIRES DE MARSEILLE</t>
  </si>
  <si>
    <t>DEPARTEMENT DES AFFAIRES IMMOBILIERES
UNITE DU SUIVI JURIDIQUE</t>
  </si>
  <si>
    <t>CHEF (FE) D'UNITE DU SUIVI JURIDIQUE</t>
  </si>
  <si>
    <t>2023-1323074</t>
  </si>
  <si>
    <t>DEPARTEMENT DE RESSOURCES HUMAINES
UNITE DES RELATIONS SOCIALES ET DE L'ENVIRONNEMENT PROFESSIONNEL</t>
  </si>
  <si>
    <t>JURISTE</t>
  </si>
  <si>
    <t>2023-1332700</t>
  </si>
  <si>
    <t>MAISON D'ARRET DE DRAGUIGNAN</t>
  </si>
  <si>
    <t>2023-1329764</t>
  </si>
  <si>
    <t>DIRECTION INTERREGIONALE DES SERVICES PENITENTIAIRES DE PARIS</t>
  </si>
  <si>
    <t>MAISON CENTRALE DE POISSY</t>
  </si>
  <si>
    <t>RESPONSABLE ADMINISTRATIF ET FINANCIER</t>
  </si>
  <si>
    <t>2023-1297215</t>
  </si>
  <si>
    <t>DIRECTION INTERRÉGIONALE DES SERVICES PÉNITENTIAIRES DE RENNES</t>
  </si>
  <si>
    <t>CENTRE DE DÉTENTION ARGENTAN</t>
  </si>
  <si>
    <t>RESPONSABLE DU SERVICE ADMINISTRATIF ET FINANCIER ET DU SUIVI DE LA GESTION DÉLÉGUÉE</t>
  </si>
  <si>
    <t>2023-1330731</t>
  </si>
  <si>
    <t>DIRECTION INTERRÉGIONALE DES SERVICES PÉNITENTIAIRES DE STRASBOURG</t>
  </si>
  <si>
    <t>BUREAU AFFAIRES GENERALES</t>
  </si>
  <si>
    <t>CHEF DU BUREAU DES AFFAIRES GENERALES</t>
  </si>
  <si>
    <t>2023-1322143</t>
  </si>
  <si>
    <t>DIRECTION DES SERVICES PENITENTIAIRES D'OUTRE-MER (DSPOM)</t>
  </si>
  <si>
    <t>CENTRE PENITENTIAIRE DE DUCOS</t>
  </si>
  <si>
    <t>CENTRE DE SERVICES PARTAGES</t>
  </si>
  <si>
    <t>RESPONSABLE DU CENTRE DES SERVICES PARTAGES ATLANTIQUE</t>
  </si>
  <si>
    <t>2023-1335209</t>
  </si>
  <si>
    <t>DSJ</t>
  </si>
  <si>
    <t>COUR D'APPEL D'AMIENS</t>
  </si>
  <si>
    <t>TRIBUNAL JUDICIAIRE SOISSONS</t>
  </si>
  <si>
    <t>Chargé.e de mission contre les violences intra familiales</t>
  </si>
  <si>
    <t>2023-1335192</t>
  </si>
  <si>
    <t>TRIBUNAL JUDICIAIRE BEAUVAIS</t>
  </si>
  <si>
    <t xml:space="preserve">Chargé.e de mission - Cabinet du Procureur de la République </t>
  </si>
  <si>
    <t>2023-1336489</t>
  </si>
  <si>
    <t>TRIBUNAL JUDICIAIRE COMPIEGNE</t>
  </si>
  <si>
    <t>Chargé.e de mission - Cabinet des chefs de juridiction</t>
  </si>
  <si>
    <t>2023-1334092</t>
  </si>
  <si>
    <t>COUR D'APPEL DE BOURGES</t>
  </si>
  <si>
    <t>TRIBUNAL JUDICIAIRE DE BOURGES</t>
  </si>
  <si>
    <t>Chargé.e de mission lutte contre les violences intrafamiliales</t>
  </si>
  <si>
    <t>2023-1334210</t>
  </si>
  <si>
    <t>COUR D'APPEL DE FORT DE FRANCE</t>
  </si>
  <si>
    <t>TRIBUNAL JUDICIAIRE FORT DE FRANCE</t>
  </si>
  <si>
    <t>Chargé.e de mission auprès de la présidente du Tribunal judiciaire</t>
  </si>
  <si>
    <t>2023-1194226</t>
  </si>
  <si>
    <t>COUR D'APPEL FORT DE FRANCE</t>
  </si>
  <si>
    <t>Chargé.e de mission zonal de défense et de sécurité Antilles-Guyane</t>
  </si>
  <si>
    <t>2023-1335669</t>
  </si>
  <si>
    <t>COUR D'APPEL DE PAPEETE</t>
  </si>
  <si>
    <t>COUR D'APPEL PAPEETE</t>
  </si>
  <si>
    <t>Chargé.e de mission lutte contre contre les violences intrafamiliales</t>
  </si>
  <si>
    <t>2023-1331949</t>
  </si>
  <si>
    <t>COUR D'APPEL DE PARIS</t>
  </si>
  <si>
    <t>TRIBUNAL JUDICIAIRE MELUN</t>
  </si>
  <si>
    <t>Chargé.e de mission - Cabinetdu procureur de la République</t>
  </si>
  <si>
    <t>2023-1333837</t>
  </si>
  <si>
    <t>COUR D'APPEL DE RENNES</t>
  </si>
  <si>
    <t>TRIBUNAL JUDICIAIRE NANTES</t>
  </si>
  <si>
    <t>Chef de cabinet du procureur de la République</t>
  </si>
  <si>
    <t>2023-1335225</t>
  </si>
  <si>
    <t>COUR D'APPEL DE RIOM</t>
  </si>
  <si>
    <t>TRIBUNLA JUDICIAIRE MONTLUCON</t>
  </si>
  <si>
    <t>2023-1282194</t>
  </si>
  <si>
    <t>COUR D'APPEL D'AGEN</t>
  </si>
  <si>
    <t>TRIBUNAL JUDICIAIRE AUCH</t>
  </si>
  <si>
    <t>CHARGE DE MISSION AUPRES DES CHEFS DE JURIDICTION</t>
  </si>
  <si>
    <t xml:space="preserve">REPUBLICATION </t>
  </si>
  <si>
    <t>2023-1286025</t>
  </si>
  <si>
    <t>COUR D'APPEL CAEN</t>
  </si>
  <si>
    <t>CHEF DE CABINET</t>
  </si>
  <si>
    <t>2023-1286181</t>
  </si>
  <si>
    <t>COUR D'APPEL CHAMBERY</t>
  </si>
  <si>
    <t xml:space="preserve">CHEF DE CABINET DU PROCUREUR GENERAL </t>
  </si>
  <si>
    <t>2023-1286253</t>
  </si>
  <si>
    <t>COUR D'APPEL DOUAI</t>
  </si>
  <si>
    <t>TRIBUNAL JUDICIAIRE DE CAMBRAI</t>
  </si>
  <si>
    <t>CHARGE DE MISSION LUTTE CONTRE LES VIOLENCES INTRAFAMILIALES</t>
  </si>
  <si>
    <t>2023-1284126</t>
  </si>
  <si>
    <t>COUR D'APPEL PAU</t>
  </si>
  <si>
    <t xml:space="preserve">CHEF DE CABINET DU PREMIER PRESIDENT </t>
  </si>
  <si>
    <t>2023-1285958</t>
  </si>
  <si>
    <t>COUR D'APPEL RIOM</t>
  </si>
  <si>
    <t>CHEF DE CABINET DE LA PREMIERE PRESIDENCE</t>
  </si>
  <si>
    <t>2023-1285947</t>
  </si>
  <si>
    <t>COUR D'APPEL DE LIMOGES</t>
  </si>
  <si>
    <t>2023-1288145</t>
  </si>
  <si>
    <t xml:space="preserve">COUR D'APPEL DE BOURGES </t>
  </si>
  <si>
    <t>2023-1245911</t>
  </si>
  <si>
    <t>COUR D'APPEL DE NANCY</t>
  </si>
  <si>
    <t>TRIBUNAL JUDICIAIRE DE VAL DE BRIEY</t>
  </si>
  <si>
    <t xml:space="preserve">CHARGE DE MISSION LUTTE CONTRE LES VIOLENCES CONJUGALES </t>
  </si>
  <si>
    <t>REPUBLICATION</t>
  </si>
  <si>
    <t>2023-1242107</t>
  </si>
  <si>
    <t>TRIBUNAL JUDICIAIRE DE BREST</t>
  </si>
  <si>
    <t>CHARGE.E DE MMISSION AUPRES DES CHEFS DE JURIDICTION</t>
  </si>
  <si>
    <t>2023-1335253</t>
  </si>
  <si>
    <t>AC</t>
  </si>
  <si>
    <t>MISSION DE LUTTE CONTRE LA RADICALISATION VIOLENTE (MLRV)</t>
  </si>
  <si>
    <t>POLE INTERCULTURALITE ET FAITS RELIGIEUX</t>
  </si>
  <si>
    <t>CHEF DE POLE</t>
  </si>
  <si>
    <t>2023-1333797</t>
  </si>
  <si>
    <t>SERVICE NATIONAL DU RENSEIGNEMENT PENITENTIAIRE (SNRP)</t>
  </si>
  <si>
    <t>BUREAU DES OPERATIONS (SNRP2)</t>
  </si>
  <si>
    <t>SECTION INVESTIGATIONS NUMERIQUES</t>
  </si>
  <si>
    <t>CHEF DE SECTION</t>
  </si>
  <si>
    <t>MENTION A PRECISER : SOUS RESERVE D'HABILITATION</t>
  </si>
  <si>
    <t>2023-1310370</t>
  </si>
  <si>
    <t>COORDINATEUR NATIONAL DES RESSOURCES LINGUISTIQUES</t>
  </si>
  <si>
    <t>2023-1333798</t>
  </si>
  <si>
    <t>ETAT-MAJOR</t>
  </si>
  <si>
    <t>ADJOINT CHEF DE L'ETAT MAJOR</t>
  </si>
  <si>
    <t>2023-1213102</t>
  </si>
  <si>
    <t>SOUS-DIRECTION DE LA SECURITE PENITENTIAIRE (SP)</t>
  </si>
  <si>
    <t>BUREAU DE LA GESTION DES DETENTIONS (SP2)</t>
  </si>
  <si>
    <t>SECTION ORGANISATION DES PUBLIQUES ET REQUETES INDIVIDUELLES 
POLE DROIT COMMUN</t>
  </si>
  <si>
    <t>REDACTEUR</t>
  </si>
  <si>
    <t>2023-1288137</t>
  </si>
  <si>
    <t>SOUS-DIRECTION DE L'EXPERTISE (EX)</t>
  </si>
  <si>
    <t>BUREAU DE LA DONNEE, DE LA RECHERCHE ET DE L'EVALUATION (EX3)</t>
  </si>
  <si>
    <t>SECTION ANALYSE DE DONNEES</t>
  </si>
  <si>
    <t>DATA SCIENTIS</t>
  </si>
  <si>
    <t>BUREAU DE L'EXPERTISE JURIDIQUE (EX2)</t>
  </si>
  <si>
    <t>SECTION DU DROIT PENITENTIAIRE</t>
  </si>
  <si>
    <t>REDACTEUR DROIT PENITENTIAIRE</t>
  </si>
  <si>
    <t>2023-1198563</t>
  </si>
  <si>
    <t>LABORATOIRE DU DEVELOPPEMENT DURABLE, DE L'INNOVATION ET DES BONNES PRATIQUES (EX4)</t>
  </si>
  <si>
    <t>SECTION TRANSFORMATION ECOLOGIQUE</t>
  </si>
  <si>
    <t>CHEF DE PROJETS TRANSMORTATION ECOLOGIQUE</t>
  </si>
  <si>
    <t>2023-1333801</t>
  </si>
  <si>
    <t>SOUS-DIRECTION DE L'INSERTION ET DE LA PROBATION (IP)</t>
  </si>
  <si>
    <t>DEPARTEMENT DES PARCOURS DES PEINES (IP1)</t>
  </si>
  <si>
    <t>SECTION DES EVALUATIONS</t>
  </si>
  <si>
    <t>2023-1324336</t>
  </si>
  <si>
    <t>SOUS-DIRECTION DES RESSOURCES HUMAINES  ET DES RELATIONS SOCIALES (RH)</t>
  </si>
  <si>
    <t>BUREAU DE LA GESTION DES PERSONNELS (RH4)</t>
  </si>
  <si>
    <t>CHEF DE BUREAU</t>
  </si>
  <si>
    <t>2023-1324332</t>
  </si>
  <si>
    <t>ADJOINT AU CHEF DE BUREAU</t>
  </si>
  <si>
    <t>2023-1333800</t>
  </si>
  <si>
    <t>SECTION "PERSONNELS ADMINISTRATIFS ET TECHNIQUES"</t>
  </si>
  <si>
    <t>ADJOINT AU CHEF DE SECTION</t>
  </si>
  <si>
    <t>2023-1288066</t>
  </si>
  <si>
    <t>SECTION "PERSONNELS DE SURVEILLANCE"</t>
  </si>
  <si>
    <t>2023-1333799</t>
  </si>
  <si>
    <t>BUREAU DES AFFAIRES STATUTAIRES ET DE L'ORGANISATION DU DIALOGUE SOCIAL (RH2)</t>
  </si>
  <si>
    <t>SECTION "ORGANISATION DU DIALOGUE SOCIAL"</t>
  </si>
  <si>
    <t>CHARGE DU DIALOGUE SOCIAL</t>
  </si>
  <si>
    <t>2023-1163293</t>
  </si>
  <si>
    <t>SOUS-DIRECTION DU PILOTAGE ET DU SOUTIEN DES SERVICES (PS)</t>
  </si>
  <si>
    <t>BUREAU DE LA GESTION DELEGUEE (PS2)</t>
  </si>
  <si>
    <t>PÔLE MARCHES DE GESTION DELEGUEE</t>
  </si>
  <si>
    <t>CHARGE D'OPERATION</t>
  </si>
  <si>
    <t>2023-1334190</t>
  </si>
  <si>
    <t>ACHETEUR-CHARGE DU RENOUVELLEMENT DES MARCHES DE LA GESTION DELEGUEE</t>
  </si>
  <si>
    <t>2023-1287761</t>
  </si>
  <si>
    <t>BUREAU DE LA SYNTHESE (PS1)</t>
  </si>
  <si>
    <t>SECTION DE LA REGLEMENTATION FINANCIERE ET COMPTABLE</t>
  </si>
  <si>
    <t>2023-1288035</t>
  </si>
  <si>
    <t>2023-1332800</t>
  </si>
  <si>
    <t>BUREAU DES SYSTEMES D'INFORMATION (PS4)</t>
  </si>
  <si>
    <t>Chef de projet CAR</t>
  </si>
  <si>
    <t>DPJJ</t>
  </si>
  <si>
    <t>2023-1334193</t>
  </si>
  <si>
    <t>DIRECTION INTERRÉGIONALE DE LA PROTECTION JUDICIAIRE DE LA JEUNESSE CENTRE EST</t>
  </si>
  <si>
    <t>DIRECTION TERRITORIALE RHONE AIN SIÈGE À LYON</t>
  </si>
  <si>
    <t>RESPONSABLE DE L'APPUI AU PILOTAGE TERRITORIAL (RAPT)</t>
  </si>
  <si>
    <t>2023-1313540</t>
  </si>
  <si>
    <t>DIRECTION TERRITORIALE LOIRE SIÈGE À SAINT ETIENNE</t>
  </si>
  <si>
    <t>RÉFÉRENT'E LAÏCITÉ ET CITOYENNETÉ EN DT (RLC)</t>
  </si>
  <si>
    <t>2023-1313570</t>
  </si>
  <si>
    <t>DIRECTION INTERRÉGIONALE DE LA PROTECTION JUDICIAIRE DE LA JEUNESSE CE</t>
  </si>
  <si>
    <t>DIRECTION DES MISSIONS ÉDUCATIVES</t>
  </si>
  <si>
    <t>CONSEILLER'ÈRE TECHNIQUE CHARGÉ'E DU CONTRÔLE DE FONCTIONNEMENT</t>
  </si>
  <si>
    <t>2023-1313581</t>
  </si>
  <si>
    <t>CONSEILLER'ÈRE TECHNIQUE INTERRÉGIONAL</t>
  </si>
  <si>
    <t>2023-1156657</t>
  </si>
  <si>
    <t>DIRECTION INTERRÉGIONALE DE LA PROTECTION JUDICIAIRE DE LA JEUNESSE GRAND CENTRE</t>
  </si>
  <si>
    <t>DIRECTION INTERRÉGIONALE DE LA PROTECTION JUDICIAIRE DE LA JEUNESSE GC</t>
  </si>
  <si>
    <t>CHARGÉ'E DE MISSION SANTÉ ET SÉCURITÉ AU TRAVAIL</t>
  </si>
  <si>
    <t>2023-1194211</t>
  </si>
  <si>
    <t>2023-1289670</t>
  </si>
  <si>
    <t>DIRECTION INTERRÉGIONALE DE LA PROTECTION JUDICIAIRE DE LA JEUNESSE GRAND NORD</t>
  </si>
  <si>
    <t>DIRECTION TERRITORIALE NORD</t>
  </si>
  <si>
    <t>CONSEILLER'ÈRE TECHNIQUE DE PROMOTION DE SANTÉ</t>
  </si>
  <si>
    <t>2023-1289667</t>
  </si>
  <si>
    <t>DIRECTION TERRITORIALE OISE</t>
  </si>
  <si>
    <t>2023-1333877</t>
  </si>
  <si>
    <t>DIRECTION INTERRÉGIONALE DE LA PROTECTION JUDICIAIRE DE LA JEUNESSE GN</t>
  </si>
  <si>
    <t>2023-1332962</t>
  </si>
  <si>
    <t>DIRECTION INTERRÉGIONALE DE LA PROTECTION JUDICIAIRE DE LA JEUNESSE GRAND OUEST</t>
  </si>
  <si>
    <t>DIRECTION INTERRÉGIONALE DE LA PROTECTION JUDICIAIRE DE LA JEUNESSE GO</t>
  </si>
  <si>
    <t>DIRECTION DES RESSOURCES HUMAINES</t>
  </si>
  <si>
    <t>CONSEILLER'ÈRE JURIDIQUE RH</t>
  </si>
  <si>
    <t>2023-1333013</t>
  </si>
  <si>
    <t>2023-1333001</t>
  </si>
  <si>
    <t>DIRECTION TERRITORIALE CALVADOS MANCHE ORNE siège à CAEN</t>
  </si>
  <si>
    <t>2023-1334090</t>
  </si>
  <si>
    <t>DIRECTION INTERRÉGIONALE DE LA PROTECTION JUDICIAIRE DE LA JEUNESSE ILE DE FRANCE OUTRE MER</t>
  </si>
  <si>
    <t>DIRECTION TERRITORIALE HAUTS DE SEINE SIÈGE À LA GARENNE COLOMBES</t>
  </si>
  <si>
    <t>2023-1334045</t>
  </si>
  <si>
    <t>DIRECTION INTERRÉGIONALE DE LA PROTECTION JUDICIAIRE DE LA JEUNESSE IFOM</t>
  </si>
  <si>
    <t>DIRECTION DE L'ÉVALUATION, DE LA PROGRAMMATION ET DES AFFAIRES FINANCIÈRES ET IMMOBILIÈRES</t>
  </si>
  <si>
    <t>DIRECTEUR'RICE DE L'ÉVALUATION, DE LA PROGRAMMATION, DES AFFAIRES FINANCIÈRES (DEPAFI) ADJOINT</t>
  </si>
  <si>
    <t>2023-1334103</t>
  </si>
  <si>
    <t>DIRECTION TERRITORIALE VAL D'OISE SIÈGE À CERGY PONTOISE</t>
  </si>
  <si>
    <t>2023-1335362</t>
  </si>
  <si>
    <t>DIRECTION TERRITORIALE SEINE ET MARNE SIÈGE À MELUN</t>
  </si>
  <si>
    <t>2023-1335357</t>
  </si>
  <si>
    <t>2023-1335374</t>
  </si>
  <si>
    <t>2023-1335385</t>
  </si>
  <si>
    <t>2023-1335389</t>
  </si>
  <si>
    <t>2023-1335392</t>
  </si>
  <si>
    <t>2023-1335393</t>
  </si>
  <si>
    <t>2023-1335400</t>
  </si>
  <si>
    <t>RESPONSABLE DE LA GESTION DES PARCOURS ET DES COMPÉTENCES</t>
  </si>
  <si>
    <t>2023-1334148</t>
  </si>
  <si>
    <t>DIRECTION INTERRÉGIONALE DE LA PROTECTION JUDICIAIRE DE LA JEUNESSE SUD</t>
  </si>
  <si>
    <t>DIRECTION INTERRÉGIONALE DE LA PROTECTION JUDICIAIRE DE LA JEUNESSE SUD SIÈGE À TOULOUSE</t>
  </si>
  <si>
    <t>2023-1334129</t>
  </si>
  <si>
    <t>DIRECTION TERRITORIALE TARN ET GARONNE LOT GERS SIÈGE À MONTAUBAN</t>
  </si>
  <si>
    <t xml:space="preserve">2023-1334188 </t>
  </si>
  <si>
    <t>2023-1246024</t>
  </si>
  <si>
    <t>2023-1334179</t>
  </si>
  <si>
    <t>2023-1125347</t>
  </si>
  <si>
    <t>DIRECTION INTERRÉGIONALE DE LA PROTECTION JUDICIAIRE DE LA JEUNESSE SUD EST</t>
  </si>
  <si>
    <t>DIRECTION TERRITORIALE BOUCHES DU RHÔNE</t>
  </si>
  <si>
    <t>2023-1335194</t>
  </si>
  <si>
    <t>DIRECTION INTERRÉGIONALE DE LA PROTECTION JUDICIAIRE DE LA JEUNESSE SE</t>
  </si>
  <si>
    <t>2023-1335188</t>
  </si>
  <si>
    <t>2023-1244674</t>
  </si>
  <si>
    <t>DIRECTION TERRITORIALE ALPES MARITIMES</t>
  </si>
  <si>
    <t>2023-1286064</t>
  </si>
  <si>
    <t>DIRECTION INTERRÉGIONALE DE LA PROTECTION JUDICIAIRE DE LA JEUNESSE SUD OUEST</t>
  </si>
  <si>
    <t>DIRECTION TERRITORIALE AQUITAINE SUD SIÈGE À MONT DE MARSAN</t>
  </si>
  <si>
    <t>2023-1333894</t>
  </si>
  <si>
    <t>DIRECTION INTERRÉGIONALE DE LA PROTECTION JUDICIAIRE DE LA JEUNESSE SO</t>
  </si>
  <si>
    <t>CONTRÔLEUR'EUSE DE GESTION</t>
  </si>
  <si>
    <t>2023-1333938</t>
  </si>
  <si>
    <t>DIRECTION TERRITORIALE AQUITAINE NORD SIÈGE À BORDEAUX</t>
  </si>
  <si>
    <t>2023-1330715</t>
  </si>
  <si>
    <t>ENPJJ</t>
  </si>
  <si>
    <t>SERVICE DE LA FORMATION</t>
  </si>
  <si>
    <t>POLE GOUVERNANCE</t>
  </si>
  <si>
    <t>FORMATEUR'RICE (CHARGÉ'E DE FORMATION)</t>
  </si>
  <si>
    <t>2023-1330717</t>
  </si>
  <si>
    <t>POLE INTERVENTIONS EDUCATIVES</t>
  </si>
  <si>
    <t>2023-1330709</t>
  </si>
  <si>
    <t>POLE TERRITORIAL DE FORMATION CENTRE EST  LYON</t>
  </si>
  <si>
    <t>2023-1330711</t>
  </si>
  <si>
    <t>POLE TERRITORIAL DE FORMATION ILE DE FRANCE  PLAINE ST DENIS</t>
  </si>
  <si>
    <t>2023-1330707</t>
  </si>
  <si>
    <t>POLE TERRITORIAL DE FORMATION GRAND NORD  ROUBAIX</t>
  </si>
  <si>
    <t>2023-1332903</t>
  </si>
  <si>
    <t>POLE TERRITORIAL DE FORMATION SUD  TOULOUSE</t>
  </si>
  <si>
    <t>DIRECTEUR'RICE DE PTF</t>
  </si>
  <si>
    <t>2023-1332993</t>
  </si>
  <si>
    <t>CABINET</t>
  </si>
  <si>
    <t xml:space="preserve">POLE DE L’EVALUATION 
ET DE LA PROSPECTIVE </t>
  </si>
  <si>
    <t xml:space="preserve">CHARGÉ D’ÉTUDES PROSPECTIVES </t>
  </si>
  <si>
    <t>2023-1249336</t>
  </si>
  <si>
    <t>SOUS-DIRECTION DE L’ORGANISATION JUDICIAIRE ET DE L’INNOVATION</t>
  </si>
  <si>
    <t>BUREAU DES INFRASTRUCTURES TECHNIQUES ET DE L’INNOVATION (OJI6)</t>
  </si>
  <si>
    <t xml:space="preserve">CHARGÉ D’ÉTUDE INNOVATION </t>
  </si>
  <si>
    <t>2023-1249317</t>
  </si>
  <si>
    <t>BUREAU D’APPUI AUX PROJETS 
LIES AUX APPLICATIFS METIERS
(OJI7)</t>
  </si>
  <si>
    <t xml:space="preserve">POLE D’APPUI AUX PROJETS LIES AUX APPLICATIFS PENAUX </t>
  </si>
  <si>
    <t>2023-1104364</t>
  </si>
  <si>
    <t>SOUS-DIRECTION DES FINANCES, DE L'IMMOBILIER ET DE LA PERFORMANCE</t>
  </si>
  <si>
    <t xml:space="preserve">POLE DU TITRE 2 </t>
  </si>
  <si>
    <t>2023-1200257</t>
  </si>
  <si>
    <t>POLE DES POLITIQUES D’ACHAT</t>
  </si>
  <si>
    <t>CONSEILLER EN INGENIERIE ACHAT</t>
  </si>
  <si>
    <t>2023-1333006</t>
  </si>
  <si>
    <t>SOUS-DIRECTION DES RESSOURCES HUMAINES DE LA MAGISTRATURE</t>
  </si>
  <si>
    <t>BUREAU DES MAGISTRATS A TITRE TEMPORAIRE ET DES JUGES ELUS OU DESIGNES (RHM4)</t>
  </si>
  <si>
    <t xml:space="preserve">POLE GESTION DES MTT ET AHFJ </t>
  </si>
  <si>
    <t>ADJOINT CHEF DU BUREAU</t>
  </si>
  <si>
    <t>2023-1333009</t>
  </si>
  <si>
    <t>CHEF DU BUREAU</t>
  </si>
  <si>
    <t>2023-1334115</t>
  </si>
  <si>
    <t>PORTALIS</t>
  </si>
  <si>
    <t xml:space="preserve">CHARGÉ DE MISSION PROJETS TRANSVERSES </t>
  </si>
  <si>
    <t>BUREAU DES FRAIS DE JUSTICE ET 
DE L’OPTIMISATION DE LA DEPENSE (FIP4)</t>
  </si>
  <si>
    <t>2023-1250570</t>
  </si>
  <si>
    <t>SOUS DIRECTION DES MISSIONS DE PROTECTION JUDICIAIRE ET D'EDUCATION</t>
  </si>
  <si>
    <t>BUREAU DES METHODES ET DE L'ACTION EDUCATIVE</t>
  </si>
  <si>
    <t>SECTION PARCOURS SCOLAIRE ET INSERTION</t>
  </si>
  <si>
    <t>2023-1336661</t>
  </si>
  <si>
    <t>SECTION DIVERSIFICATION DES MODES DE PRISE EN CHARGE EDUCATIVE</t>
  </si>
  <si>
    <t>2023-1335505</t>
  </si>
  <si>
    <t>MISSION NATIONALE MINEURS NON ACCOMPAGNES</t>
  </si>
  <si>
    <t>CHARGE DE MISSION</t>
  </si>
  <si>
    <t>2023-1249321</t>
  </si>
  <si>
    <t>SERVICE DE L'EVALUATION, DE LA RECHERCHE ET DU CONTRÔLE</t>
  </si>
  <si>
    <t>2023-1336447</t>
  </si>
  <si>
    <t>2023-1249332</t>
  </si>
  <si>
    <t>BUREAU DE LA LEGISLATION ET DES AFFAIRES JURIDIQUES</t>
  </si>
  <si>
    <t>SECTION DES AFFAIRES JURIDIQUES ET REGLEMENTS AMIABLES DES LITIGES</t>
  </si>
  <si>
    <t>CHEF(FE) DE SECTION</t>
  </si>
  <si>
    <t xml:space="preserve">2023-1249111 </t>
  </si>
  <si>
    <t xml:space="preserve">SOUS DIRECTION DES RESSOURCES HUMAINES ET DES RELATIONS SOCIALES </t>
  </si>
  <si>
    <t>BUREAU DES RELATIONS SOCIALES ET DES STATUTS</t>
  </si>
  <si>
    <t>SECTION CORRDINATION STATUTAIRES ET QUESTIONS JURIDIQUES</t>
  </si>
  <si>
    <t>REDACTEUR QUALIFIE</t>
  </si>
  <si>
    <t>2022-1077272</t>
  </si>
  <si>
    <t>BUREAU DES CARRIERES ET DU DEVELOPPEMENT PROFESSIONNEL</t>
  </si>
  <si>
    <t>SECTION MOBILITE</t>
  </si>
  <si>
    <t>ADJOINT CHEF DE SECTION</t>
  </si>
  <si>
    <t>2023-1164968</t>
  </si>
  <si>
    <t>CHARGE/E DE MISSION "CONTRÔLE DE GESTION RH"</t>
  </si>
  <si>
    <t>2023-1334184</t>
  </si>
  <si>
    <t>CHARGE/E DE MISSION TRANSVERSES AUPRES DE LA SOUS-DIRECTRICE</t>
  </si>
  <si>
    <t>2023-1164938</t>
  </si>
  <si>
    <t>SOUS DIRECTION DU PILOTAGES ET DE L'OPTIMISATION DES MOYENS</t>
  </si>
  <si>
    <t>BUREAU DE LA SYNTHESE - L1</t>
  </si>
  <si>
    <t xml:space="preserve">SECTION PROGRAMMATION ET ANALYSE BUDGETAIRE </t>
  </si>
  <si>
    <t>REDACTEUR QUALIFIE ANALYSE BUDGETAIRE</t>
  </si>
  <si>
    <t>2023-1106312</t>
  </si>
  <si>
    <t>BUREAU DE L'IMMOBILIER - L2</t>
  </si>
  <si>
    <t xml:space="preserve"> SECTION GESTION ET PROGRAMMATION IMMOBILIERE</t>
  </si>
  <si>
    <t>REDACTEUR QUALIFIE PROGRAMMATION IMMOBILIERE</t>
  </si>
  <si>
    <t>2023-1106323</t>
  </si>
  <si>
    <t>BUREAU DE LA SYNTHESE - L2</t>
  </si>
  <si>
    <t>COORDINATEUR ENERGIE</t>
  </si>
  <si>
    <t>2023-1107162</t>
  </si>
  <si>
    <t>CELLULE TRANSVERSALE D'APPUI AU PILOTAGE</t>
  </si>
  <si>
    <t>CHARGE DE MISSION "CONDUITE DE PROJET"</t>
  </si>
  <si>
    <t>2023-1336453</t>
  </si>
  <si>
    <t>CHARGE DE MISSION MOA LOGICIEL IS</t>
  </si>
  <si>
    <t>2023-1336457</t>
  </si>
  <si>
    <t>CHARGE DE MISSION CONTRÔLE DE 2nd NIVEAU</t>
  </si>
  <si>
    <t>2023-1336656</t>
  </si>
  <si>
    <t>DELEGUE DEFENSE ET SECURITE</t>
  </si>
  <si>
    <t>2023-1130121</t>
  </si>
  <si>
    <t>DACG</t>
  </si>
  <si>
    <t>DIRECTION DES AFFAIRES CRIMINELLES ET DES GRACES/SOUS-DIRECTION DE LA JUSTICE PENALE SPECIALISEE</t>
  </si>
  <si>
    <t>CHARGE(E ) DE MISSION AUPRES DU SOUS-DIRECTEUR</t>
  </si>
  <si>
    <t>2023-1288307</t>
  </si>
  <si>
    <t>DIRECTION DES AFFAIRES CRIMINELLES ET DES GRACES/SOUS-DIRECTION DE LA NEGOCIATION ET DE LA LEGISLATION PENALES</t>
  </si>
  <si>
    <t>BUREAU DE LA LEGISLATION PENALE SPECIALISEE</t>
  </si>
  <si>
    <t>REDACTEUR(TRICE) EXPERT(E ) JURIDIQUE</t>
  </si>
  <si>
    <t>2023-1337591</t>
  </si>
  <si>
    <t>DIRECTION DES AFFAIRES CRIMINELLES ET DES GRACES/DEPARTEMENT TRANSVERSAL EVALUATION ET NUMERIQUE</t>
  </si>
  <si>
    <t>POLE D'EVALUATION ES POLITIQUES PENALES</t>
  </si>
  <si>
    <t>2023-1337482</t>
  </si>
  <si>
    <t>DACS</t>
  </si>
  <si>
    <t>DIRECTION  DES AFFAIRES CIVILES ET DES SCEAU/SOUS DIRECTION DES PROFESSIONS JUDICIAIRES ET JURIDIQUES (M)</t>
  </si>
  <si>
    <t xml:space="preserve">BUREAU DE LA GESTION DES OFFICIERS MINISTERIELS </t>
  </si>
  <si>
    <t>2023-1337483</t>
  </si>
  <si>
    <t>2023-1288327</t>
  </si>
  <si>
    <t>DIRECTION  DES AFFAIRES CIVILES ET DES SCEAU</t>
  </si>
  <si>
    <t>POLE EVALUATION DE LA JUSTICE CIVILE (PEJC)</t>
  </si>
  <si>
    <t>2023-1336546</t>
  </si>
  <si>
    <t>2023-1336550</t>
  </si>
  <si>
    <t>DIRECTION  DES AFFAIRES CIVILES ET DES SCEAU/DEPARTEMENT DE L'ENTRAIDE, DU DROIT INTERNATIONAL PRIVE ET DU DROIT EUROPEEN (DEDIPE)</t>
  </si>
  <si>
    <t>2023-1336551</t>
  </si>
  <si>
    <t>2023-1336555</t>
  </si>
  <si>
    <t>SG</t>
  </si>
  <si>
    <t>DELEGATION INTERMINISTERIELLE A L’AIDE AUX VICTIMES</t>
  </si>
  <si>
    <t>CONSEILLER GESTION DE CRISE ET RELATIONS AVEC LES VICTIMES ET ASSOCIATIONS DE VICTIMES</t>
  </si>
  <si>
    <t>2023-1336553</t>
  </si>
  <si>
    <t>2023-1336560</t>
  </si>
  <si>
    <t>DELEGATION INTERREGIONALE CENTRE EST</t>
  </si>
  <si>
    <t>DEPARTEMENT DES ACHATS ET DE 
L EXECUTION BUDGETAIRE ET COMPTABLE</t>
  </si>
  <si>
    <t xml:space="preserve">CHARGE DE MISSIONS ACHAT </t>
  </si>
  <si>
    <t>2023-1221971</t>
  </si>
  <si>
    <t>DELEGATION INTERREGIONALE GRAND CENTRE</t>
  </si>
  <si>
    <t>DEPARTEMENT IMMOBILIER</t>
  </si>
  <si>
    <t>CHEF DE PROJETS IMMOBILIERS</t>
  </si>
  <si>
    <t>2023-1288361</t>
  </si>
  <si>
    <t>DEPARTEMENT INFORMATIQUE ET TELECOMMUNICATIONS</t>
  </si>
  <si>
    <t>ADMINISTRATUER SUPPORT</t>
  </si>
  <si>
    <t>2023-1201293</t>
  </si>
  <si>
    <t xml:space="preserve">DELEGATION INTERREGIONALE GRAND NORD </t>
  </si>
  <si>
    <t xml:space="preserve">DEPARTEMENT IMMOBILIER </t>
  </si>
  <si>
    <t>CHEF.FE DE PROJETS IMMOBILIERS</t>
  </si>
  <si>
    <t>REPUBLICATION - 2 POSTES</t>
  </si>
  <si>
    <t>2023-1288380</t>
  </si>
  <si>
    <t>CHARGE.E DE MISSIONS CIF</t>
  </si>
  <si>
    <t>2022-1004145</t>
  </si>
  <si>
    <t>DEPARTEMENT INFORMATIQUE ET DES TELECOMMUNICATIONS</t>
  </si>
  <si>
    <t>ADMINISTRATEUR .TRICE  SIC</t>
  </si>
  <si>
    <t>2023-1336564</t>
  </si>
  <si>
    <t>DEPARTEMENT DES RESSOURCES HUMAINES ET DE L'ACTION SOCIALE</t>
  </si>
  <si>
    <t>ADJOINT;E A LA CHEFFE DE DEPARTEMENT ET CONSEILLERE;E TECHNIQUE EN SERVICE SOCIAL</t>
  </si>
  <si>
    <t>2023-1250791</t>
  </si>
  <si>
    <t>DELEGATION INTERREGIONALE GRAND OUEST</t>
  </si>
  <si>
    <t>RA RENNES</t>
  </si>
  <si>
    <t>CHEF DE DOMAINE SSI</t>
  </si>
  <si>
    <t>2023-1288430</t>
  </si>
  <si>
    <t>ADJOINT CHEF DEPARTEMENT INFORMATIQUE ET TELECOMMUNICATIONS</t>
  </si>
  <si>
    <t>2023-1336570</t>
  </si>
  <si>
    <t>DELEGATION INTERREGIONALE PARIS-ILE-DE-France</t>
  </si>
  <si>
    <t>DEPARTEMENT DE L'INFORMATIQUE ET DES TELECOMMUNICATIONS</t>
  </si>
  <si>
    <t>DOMAINE SYSTÈME D'INFORMATION ET POSTE DE TRAVAIL</t>
  </si>
  <si>
    <t>ADJOINTE-ADJOINT AU CHEF DE DOMAINE</t>
  </si>
  <si>
    <t>2023-1174630</t>
  </si>
  <si>
    <t>CHEFFE-CHEF DE PROJET</t>
  </si>
  <si>
    <t>2 POSTES</t>
  </si>
  <si>
    <t>2023-1130300</t>
  </si>
  <si>
    <t>DÉLÉGATION INTERRÉGIONALE SUD-EST</t>
  </si>
  <si>
    <t>DÉPARTEMENT INFORMATIQUE ET TÉLÉCOMMUNICATIONS (DIT)</t>
  </si>
  <si>
    <t>DOMAINE INFRASTRUCTURE ET SYSTÈME DE COMMUNICATION (ISC) / RA AIX-EN-PROVENCE</t>
  </si>
  <si>
    <t>ADMINISTRATEUR RESEAU</t>
  </si>
  <si>
    <t>2023-1336575</t>
  </si>
  <si>
    <t xml:space="preserve">DELEGATION INTERREGIONALE SUD OUEST </t>
  </si>
  <si>
    <t>DEPARTEMENT DES ACHATS ET DE L'EXECUTION BUDGETAIRE ET COMPTABLE</t>
  </si>
  <si>
    <t>CHARGE.E DE MISSION MAITRISE DES RISQUES ET CONTRÔLE INTERNE FINANCIER (H/F)</t>
  </si>
  <si>
    <t>2023-1336587 </t>
  </si>
  <si>
    <t>BUREAU AIDE JURIDICTIONNELLE</t>
  </si>
  <si>
    <t>2023-1335271</t>
  </si>
  <si>
    <t>BUREAU ACCES AU DROIT ET MEDIATION</t>
  </si>
  <si>
    <t>2023-1288509</t>
  </si>
  <si>
    <t>CHEF DU PÔLE CONTRÔLE INTERNE MÉTIER</t>
  </si>
  <si>
    <t>2023-1288517</t>
  </si>
  <si>
    <t>RÉFÉRENT CONTRÔLE INTERNE MÉTIER</t>
  </si>
  <si>
    <t>2023-1337592</t>
  </si>
  <si>
    <t>2023-1337486</t>
  </si>
  <si>
    <t>2023-1337595</t>
  </si>
  <si>
    <t>2023-1131319</t>
  </si>
  <si>
    <t>SERVICE DES FINANCES ET DES ACHATS / SOUS-DIRECTION DU BUDGET ET DES ACHATS</t>
  </si>
  <si>
    <t>BUREAU DE LA SYNTHÈSE BUDGÉTAIRE (BSB)</t>
  </si>
  <si>
    <t>CHARGE D'ANALYSE BUDGETAIRE EXPERT - HT2</t>
  </si>
  <si>
    <t>2023-1337596 </t>
  </si>
  <si>
    <t xml:space="preserve">SERVICE DE L'EXPERTISE ET DE LA MODERNISATION </t>
  </si>
  <si>
    <t>BUREAU INFORMATIQUE ET LIBERTES</t>
  </si>
  <si>
    <t>2023-1166928</t>
  </si>
  <si>
    <t>SERVICE DE L'EXPERTISE ET DE LA MODERNISATION / SOUS-DIRECTION DE LA STATISTIQUE ET DES ÉTUDES</t>
  </si>
  <si>
    <t>BUREAU DES ETUDES DE L'EVALUATION ET DE LA COMMUNICATION</t>
  </si>
  <si>
    <t>SECTION DIFFUSION REPONSE A LA DEMANDE</t>
  </si>
  <si>
    <t>CHARGÉ D'ÉTUDES STATISTIQUES  DATA ANALYST</t>
  </si>
  <si>
    <t>2023-1337585</t>
  </si>
  <si>
    <t>BUREAU DES SOURCES PENALES ET PENITENTIAIRES</t>
  </si>
  <si>
    <t>RESPONSABLE DE PRODUCTION SUR LE DOMAINE PENITENTIAIRE</t>
  </si>
  <si>
    <t xml:space="preserve"> 2023-1200280</t>
  </si>
  <si>
    <t>SERVICE DU NUMÉRIQUE/DÉPARTEMENT PILOTAGE BUDGÉTAIRE, DES MARCHÉS ET DES MOYENS (P2M)</t>
  </si>
  <si>
    <t>ADJOINT AU CHEF DE DEPARTEMENT</t>
  </si>
  <si>
    <t>2023-1337575</t>
  </si>
  <si>
    <t>SERVICE DU NUMÉRIQUE/ETAT-MAJOR</t>
  </si>
  <si>
    <t>MISSION CONTRÔLE DE GESTION</t>
  </si>
  <si>
    <t>COORDONNATEUR DE L'EXECUTION DE LA DEPENSE</t>
  </si>
  <si>
    <t>2023-1337557</t>
  </si>
  <si>
    <t>CHARGE DE PROJET AUPRES DU CONTROLE DE GESTION</t>
  </si>
  <si>
    <t>2023-1337546</t>
  </si>
  <si>
    <t>CHEF DU POLE FORMATION ET DEVELOPPEMENT DES COMPETENCES NUMERIQUES</t>
  </si>
  <si>
    <t>2023-1337536 </t>
  </si>
  <si>
    <t>SERVICE DU NUMÉRIQUE</t>
  </si>
  <si>
    <t>SOUTIEN, ACCOMPAGNEMENT ET ANIMATION DES RESEAUX - BUREAU DE PILOTAGE DES DEPARTEMENTS DE L'INFORMATIQUE ET DES TELECOMMUNICATIONS</t>
  </si>
  <si>
    <t>COORDONNATEUR DIT</t>
  </si>
  <si>
    <t>2023-1200262</t>
  </si>
  <si>
    <t xml:space="preserve">SERVICE DU PILOTAGE ET DU SOUTIEN DE PROXIMITE/DEPARTEMENT DEFENSE SURETE SECURITE </t>
  </si>
  <si>
    <t>POLE ETUDES ET PLANIFICATION</t>
  </si>
  <si>
    <t>CHARGE(E) D'OPERATIONS SUIVI DE TRAVAUX DE SECURISATION</t>
  </si>
  <si>
    <t>2023-1337519</t>
  </si>
  <si>
    <t>SERVICE DU PILOTAGE ET DU SOUTIEN DE PROXIMITE/DEPARTEMENT DU PILOTAGE DES RESSOURCES FINANCIERES ET IMMOBILIERES</t>
  </si>
  <si>
    <t>BUREAU DE LA PROGRAMMATION ET DE LA SYNTHESE</t>
  </si>
  <si>
    <t>CHARGE(E) DE PILOTAGE ET DE SYNTHESE</t>
  </si>
  <si>
    <t>2023-1288522</t>
  </si>
  <si>
    <t>SERVICE DU PILOTAGE ET DU SOUTIEN DE PROXIMITE/DEPARTEMENT DE LA QUALITE ET DU PILOTAGE</t>
  </si>
  <si>
    <t>ADJOINT(E) AU CHEF(F)E DE DEPARTEMENT</t>
  </si>
  <si>
    <t>2023-1288514</t>
  </si>
  <si>
    <t>POLE PILOTAGE</t>
  </si>
  <si>
    <t>CHARGE(E) DE MISSION - APPUI AU PILOTAGE TERRITORIAL</t>
  </si>
  <si>
    <t>2023-1337498</t>
  </si>
  <si>
    <t>SERVICE DU PILOTAGE ET DU SOUTIEN DE PROXIMITE/DEPARTEMENT DU PILOTAGE DES EMPLOIS ET DES CREDITS DU TITRE II</t>
  </si>
  <si>
    <t>BUREAU DE LA PROGRAMMATION ET DE LA SYNTHESE DU TITRE II</t>
  </si>
  <si>
    <t xml:space="preserve">CHEF(FE) DE BUREAU </t>
  </si>
  <si>
    <t>2023-1337489</t>
  </si>
  <si>
    <t>EXPERT(E) BUDGETAIRE</t>
  </si>
  <si>
    <t>2023-1336611</t>
  </si>
  <si>
    <t>SERVICE DU PILOTAGE ET DU SOUTIEN DE PROXIMITE/MISSION IMMOBILIER, DEVELOPPEMENT DURABLE ET ENVIRONNEMENT DU TRAVAIL</t>
  </si>
  <si>
    <t>BUREAU DE L'OPTIMISATION IMMOBILIERE ET DU DEVELOPPEMENT DURABLE</t>
  </si>
  <si>
    <t>ADJOINT(E) A LA CHEFFE DE BUREAU CHARGE(E) DU POLE DEVELOPPEMENT DURABLE ET MOBILITE</t>
  </si>
  <si>
    <t>2023-1336567</t>
  </si>
  <si>
    <t>ADJOINT(E) A LA CHEFFE DE BUREAU CHARGE(E) DU POLE DE LA SYNTHESE IMMOBILIERE</t>
  </si>
  <si>
    <t>2023-1336599</t>
  </si>
  <si>
    <t>SERVICE DES RESSOURCES HUMAINES/SOUS-DIRECTION DES STATUTS, DU DIALOGUE SOCIAL ET DE LA QUALITÉ DE VIE AU TRAVAIL</t>
  </si>
  <si>
    <t>BUREAU DE LA SANTÉ ET DE LA QUALITÉ DE VIE AU TRAVAIL</t>
  </si>
  <si>
    <t>2023-1336596</t>
  </si>
  <si>
    <t>REDACTEUR JURISTE</t>
  </si>
  <si>
    <t>2023-1288358</t>
  </si>
  <si>
    <t>SERVICE DES RESSOURCES HUMAINES/DIRECTION DU SIRH MINISTERIEL</t>
  </si>
  <si>
    <t>POLE CONDUITE DU CHANGEMENT ET COMMUNICATION</t>
  </si>
  <si>
    <t>CHARGÉ(E) D’INGÉNIERIE PÉDAGOGIQUE</t>
  </si>
  <si>
    <t>2023-1336586</t>
  </si>
  <si>
    <t>CHEF DE PROJET ADJOINT DECISIONNEL RH-PAIE</t>
  </si>
  <si>
    <t>2023-1336576</t>
  </si>
  <si>
    <t>SERVICE DES RESSOURCES HUMAINES/SOUS-DIRECTION DES PARCOURS PROFESSIONNELS</t>
  </si>
  <si>
    <t>ILE DE FRANCE</t>
  </si>
  <si>
    <r>
      <t xml:space="preserve">
</t>
    </r>
    <r>
      <rPr>
        <sz val="8"/>
        <color rgb="FFFF0000"/>
        <rFont val="Marianne"/>
        <family val="3"/>
      </rPr>
      <t>MENTION A PRECISER : SOUS RESERVE D'HABILITATION</t>
    </r>
  </si>
  <si>
    <t>2023-1295433</t>
  </si>
  <si>
    <t>REDACTEUR DROIT ET CONTENTIEUX ADMINISTRATIF</t>
  </si>
  <si>
    <t>2023-1338742</t>
  </si>
  <si>
    <t>2023-1125229</t>
  </si>
  <si>
    <t>SECTION INFORMATIQUE ET LIBERTE</t>
  </si>
  <si>
    <t>REDACTEUR DROIT INFORMATIQUE ET LIBERTE</t>
  </si>
  <si>
    <t>2023-1338743</t>
  </si>
  <si>
    <t>DATE DE PRISE DE FONCTION FIXEE PAR PRINCIPE  : 01/02/2024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</si>
</sst>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Marianne"/>
      <family val="3"/>
    </font>
    <font>
      <b/>
      <i/>
      <u/>
      <sz val="8"/>
      <color theme="3" tint="0.39997558519241921"/>
      <name val="Marianne"/>
      <family val="3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u/>
      <sz val="10"/>
      <color theme="10"/>
      <name val="Arial"/>
      <family val="2"/>
    </font>
    <font>
      <u/>
      <sz val="9"/>
      <color theme="10"/>
      <name val="Marianne"/>
      <family val="3"/>
    </font>
    <font>
      <sz val="9"/>
      <color theme="1"/>
      <name val="Marianne"/>
      <family val="3"/>
    </font>
    <font>
      <u/>
      <sz val="10"/>
      <color theme="10"/>
      <name val="Marianne"/>
      <family val="3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40">
    <xf numFmtId="0" fontId="0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8" fillId="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8" fillId="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8" fillId="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8" fillId="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8" fillId="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8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8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8" fillId="1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8" fillId="1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8" fillId="1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8" fillId="1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8" fillId="1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8" fillId="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8" fillId="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8" fillId="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8" fillId="1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8" fillId="1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8" fillId="2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8" fillId="2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8" fillId="2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8" fillId="22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8" fillId="22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8" fillId="12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8" fillId="12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8" fillId="1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8" fillId="1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8" fillId="2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8" fillId="2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6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1" fillId="63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41" fillId="6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41" fillId="6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41" fillId="66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34" borderId="0" applyNumberFormat="0" applyBorder="0" applyAlignment="0" applyProtection="0"/>
    <xf numFmtId="0" fontId="41" fillId="6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6" borderId="0" applyNumberFormat="0" applyBorder="0" applyAlignment="0" applyProtection="0"/>
    <xf numFmtId="0" fontId="41" fillId="6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41" fillId="69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41" fillId="70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41" fillId="7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41" fillId="72" borderId="0" applyNumberFormat="0" applyBorder="0" applyAlignment="0" applyProtection="0"/>
    <xf numFmtId="0" fontId="9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41" fillId="73" borderId="0" applyNumberFormat="0" applyBorder="0" applyAlignment="0" applyProtection="0"/>
    <xf numFmtId="0" fontId="9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5" borderId="1" applyNumberFormat="0" applyAlignment="0" applyProtection="0"/>
    <xf numFmtId="0" fontId="11" fillId="18" borderId="1" applyNumberFormat="0" applyAlignment="0" applyProtection="0"/>
    <xf numFmtId="0" fontId="11" fillId="17" borderId="1" applyNumberFormat="0" applyAlignment="0" applyProtection="0"/>
    <xf numFmtId="0" fontId="11" fillId="45" borderId="1" applyNumberFormat="0" applyAlignment="0" applyProtection="0"/>
    <xf numFmtId="0" fontId="11" fillId="46" borderId="1" applyNumberFormat="0" applyAlignment="0" applyProtection="0"/>
    <xf numFmtId="0" fontId="11" fillId="45" borderId="1" applyNumberFormat="0" applyAlignment="0" applyProtection="0"/>
    <xf numFmtId="0" fontId="11" fillId="18" borderId="1" applyNumberFormat="0" applyAlignment="0" applyProtection="0"/>
    <xf numFmtId="0" fontId="43" fillId="74" borderId="14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2" fillId="0" borderId="2" applyNumberFormat="0" applyFill="0" applyAlignment="0" applyProtection="0"/>
    <xf numFmtId="0" fontId="44" fillId="0" borderId="15" applyNumberFormat="0" applyFill="0" applyAlignment="0" applyProtection="0"/>
    <xf numFmtId="0" fontId="12" fillId="0" borderId="2" applyNumberFormat="0" applyFill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26" fillId="9" borderId="3" applyNumberFormat="0" applyFont="0" applyAlignment="0" applyProtection="0"/>
    <xf numFmtId="0" fontId="26" fillId="9" borderId="3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26" fillId="9" borderId="3" applyNumberFormat="0" applyFont="0" applyAlignment="0" applyProtection="0"/>
    <xf numFmtId="0" fontId="7" fillId="10" borderId="3" applyNumberFormat="0" applyAlignment="0" applyProtection="0"/>
    <xf numFmtId="0" fontId="26" fillId="9" borderId="3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34" fillId="45" borderId="3" applyNumberFormat="0" applyFont="0" applyAlignment="0" applyProtection="0"/>
    <xf numFmtId="0" fontId="5" fillId="46" borderId="3" applyNumberForma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26" fillId="9" borderId="3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5" fillId="46" borderId="3" applyNumberFormat="0" applyAlignment="0" applyProtection="0"/>
    <xf numFmtId="0" fontId="8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8" fillId="75" borderId="16" applyNumberFormat="0" applyFont="0" applyAlignment="0" applyProtection="0"/>
    <xf numFmtId="0" fontId="40" fillId="75" borderId="16" applyNumberFormat="0" applyFont="0" applyAlignment="0" applyProtection="0"/>
    <xf numFmtId="0" fontId="40" fillId="75" borderId="16" applyNumberFormat="0" applyFont="0" applyAlignment="0" applyProtection="0"/>
    <xf numFmtId="0" fontId="13" fillId="5" borderId="1" applyNumberFormat="0" applyAlignment="0" applyProtection="0"/>
    <xf numFmtId="0" fontId="13" fillId="6" borderId="1" applyNumberFormat="0" applyAlignment="0" applyProtection="0"/>
    <xf numFmtId="0" fontId="13" fillId="5" borderId="1" applyNumberFormat="0" applyAlignment="0" applyProtection="0"/>
    <xf numFmtId="0" fontId="13" fillId="6" borderId="1" applyNumberFormat="0" applyAlignment="0" applyProtection="0"/>
    <xf numFmtId="0" fontId="45" fillId="76" borderId="14" applyNumberFormat="0" applyAlignment="0" applyProtection="0"/>
    <xf numFmtId="0" fontId="13" fillId="5" borderId="1" applyNumberFormat="0" applyAlignment="0" applyProtection="0"/>
    <xf numFmtId="44" fontId="5" fillId="0" borderId="0" applyFont="0" applyFill="0" applyBorder="0" applyAlignment="0" applyProtection="0"/>
    <xf numFmtId="167" fontId="7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169" fontId="36" fillId="0" borderId="0"/>
    <xf numFmtId="44" fontId="5" fillId="0" borderId="0" applyFont="0" applyFill="0" applyBorder="0" applyAlignment="0" applyProtection="0"/>
    <xf numFmtId="167" fontId="7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7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169" fontId="36" fillId="0" borderId="0"/>
    <xf numFmtId="166" fontId="7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46" fillId="77" borderId="0" applyNumberFormat="0" applyBorder="0" applyAlignment="0" applyProtection="0"/>
    <xf numFmtId="0" fontId="14" fillId="4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8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4" fontId="3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36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48" fillId="78" borderId="0" applyNumberFormat="0" applyBorder="0" applyAlignment="0" applyProtection="0"/>
    <xf numFmtId="0" fontId="15" fillId="9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40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8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4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32" fillId="0" borderId="0"/>
    <xf numFmtId="0" fontId="32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36" fillId="0" borderId="0"/>
    <xf numFmtId="0" fontId="5" fillId="0" borderId="0"/>
    <xf numFmtId="0" fontId="49" fillId="0" borderId="0"/>
    <xf numFmtId="0" fontId="5" fillId="0" borderId="0"/>
    <xf numFmtId="0" fontId="49" fillId="0" borderId="0"/>
    <xf numFmtId="0" fontId="49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47" fillId="0" borderId="0"/>
    <xf numFmtId="0" fontId="5" fillId="0" borderId="0"/>
    <xf numFmtId="0" fontId="8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5" fillId="0" borderId="0"/>
    <xf numFmtId="0" fontId="5" fillId="0" borderId="0"/>
    <xf numFmtId="0" fontId="7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7" fillId="0" borderId="0"/>
    <xf numFmtId="0" fontId="36" fillId="0" borderId="0"/>
    <xf numFmtId="0" fontId="36" fillId="0" borderId="0"/>
    <xf numFmtId="0" fontId="47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40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35" fillId="0" borderId="0"/>
    <xf numFmtId="0" fontId="50" fillId="0" borderId="0"/>
    <xf numFmtId="0" fontId="5" fillId="0" borderId="0"/>
    <xf numFmtId="0" fontId="7" fillId="0" borderId="0"/>
    <xf numFmtId="0" fontId="5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protection locked="0"/>
    </xf>
    <xf numFmtId="0" fontId="39" fillId="0" borderId="0">
      <protection locked="0"/>
    </xf>
    <xf numFmtId="0" fontId="27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51" fillId="79" borderId="0" applyNumberFormat="0" applyBorder="0" applyAlignment="0" applyProtection="0"/>
    <xf numFmtId="0" fontId="16" fillId="8" borderId="0" applyNumberFormat="0" applyBorder="0" applyAlignment="0" applyProtection="0"/>
    <xf numFmtId="0" fontId="17" fillId="45" borderId="4" applyNumberFormat="0" applyAlignment="0" applyProtection="0"/>
    <xf numFmtId="0" fontId="17" fillId="18" borderId="4" applyNumberFormat="0" applyAlignment="0" applyProtection="0"/>
    <xf numFmtId="0" fontId="17" fillId="17" borderId="4" applyNumberFormat="0" applyAlignment="0" applyProtection="0"/>
    <xf numFmtId="0" fontId="17" fillId="45" borderId="4" applyNumberFormat="0" applyAlignment="0" applyProtection="0"/>
    <xf numFmtId="0" fontId="17" fillId="46" borderId="4" applyNumberFormat="0" applyAlignment="0" applyProtection="0"/>
    <xf numFmtId="0" fontId="17" fillId="45" borderId="4" applyNumberFormat="0" applyAlignment="0" applyProtection="0"/>
    <xf numFmtId="0" fontId="17" fillId="18" borderId="4" applyNumberFormat="0" applyAlignment="0" applyProtection="0"/>
    <xf numFmtId="0" fontId="52" fillId="74" borderId="17" applyNumberFormat="0" applyAlignment="0" applyProtection="0"/>
    <xf numFmtId="0" fontId="17" fillId="45" borderId="4" applyNumberFormat="0" applyAlignment="0" applyProtection="0"/>
    <xf numFmtId="0" fontId="17" fillId="45" borderId="4" applyNumberFormat="0" applyAlignment="0" applyProtection="0"/>
    <xf numFmtId="0" fontId="33" fillId="0" borderId="0"/>
    <xf numFmtId="0" fontId="35" fillId="0" borderId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0" fillId="0" borderId="5" applyNumberFormat="0" applyFill="0" applyAlignment="0" applyProtection="0"/>
    <xf numFmtId="0" fontId="29" fillId="0" borderId="6" applyNumberFormat="0" applyFill="0" applyAlignment="0" applyProtection="0"/>
    <xf numFmtId="0" fontId="55" fillId="0" borderId="18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7" applyNumberFormat="0" applyFill="0" applyAlignment="0" applyProtection="0"/>
    <xf numFmtId="0" fontId="30" fillId="0" borderId="7" applyNumberFormat="0" applyFill="0" applyAlignment="0" applyProtection="0"/>
    <xf numFmtId="0" fontId="56" fillId="0" borderId="19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  <xf numFmtId="0" fontId="57" fillId="0" borderId="20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0" applyNumberFormat="0" applyFill="0" applyAlignment="0" applyProtection="0"/>
    <xf numFmtId="0" fontId="23" fillId="0" borderId="11" applyNumberFormat="0" applyFill="0" applyAlignment="0" applyProtection="0"/>
    <xf numFmtId="0" fontId="58" fillId="0" borderId="2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47" borderId="12" applyNumberFormat="0" applyAlignment="0" applyProtection="0"/>
    <xf numFmtId="0" fontId="24" fillId="48" borderId="12" applyNumberFormat="0" applyAlignment="0" applyProtection="0"/>
    <xf numFmtId="0" fontId="24" fillId="49" borderId="12" applyNumberFormat="0" applyAlignment="0" applyProtection="0"/>
    <xf numFmtId="0" fontId="24" fillId="47" borderId="12" applyNumberFormat="0" applyAlignment="0" applyProtection="0"/>
    <xf numFmtId="0" fontId="24" fillId="48" borderId="12" applyNumberFormat="0" applyAlignment="0" applyProtection="0"/>
    <xf numFmtId="0" fontId="59" fillId="80" borderId="22" applyNumberFormat="0" applyAlignment="0" applyProtection="0"/>
    <xf numFmtId="0" fontId="24" fillId="47" borderId="12" applyNumberFormat="0" applyAlignment="0" applyProtection="0"/>
    <xf numFmtId="0" fontId="3" fillId="0" borderId="0"/>
    <xf numFmtId="0" fontId="5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75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5" fillId="0" borderId="0" xfId="0" applyFont="1"/>
    <xf numFmtId="0" fontId="68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5" fillId="0" borderId="0" xfId="930"/>
    <xf numFmtId="0" fontId="5" fillId="83" borderId="0" xfId="930" applyFill="1"/>
    <xf numFmtId="0" fontId="0" fillId="0" borderId="0" xfId="0" applyAlignment="1">
      <alignment wrapText="1"/>
    </xf>
    <xf numFmtId="0" fontId="5" fillId="0" borderId="0" xfId="930" applyAlignment="1">
      <alignment wrapText="1"/>
    </xf>
    <xf numFmtId="0" fontId="76" fillId="82" borderId="13" xfId="2834" applyFont="1" applyFill="1" applyBorder="1" applyAlignment="1" applyProtection="1">
      <alignment horizontal="center" vertical="center"/>
    </xf>
    <xf numFmtId="0" fontId="65" fillId="82" borderId="13" xfId="873" applyFont="1" applyFill="1" applyBorder="1" applyAlignment="1" applyProtection="1">
      <alignment horizontal="center" vertical="center" wrapText="1"/>
    </xf>
    <xf numFmtId="0" fontId="77" fillId="0" borderId="13" xfId="930" applyFont="1" applyBorder="1" applyAlignment="1">
      <alignment horizontal="center" vertical="center"/>
    </xf>
    <xf numFmtId="0" fontId="65" fillId="82" borderId="13" xfId="930" applyFont="1" applyFill="1" applyBorder="1" applyAlignment="1">
      <alignment horizontal="center" vertical="center" wrapText="1"/>
    </xf>
    <xf numFmtId="0" fontId="65" fillId="0" borderId="13" xfId="930" applyFont="1" applyFill="1" applyBorder="1" applyAlignment="1">
      <alignment horizontal="center" vertical="center" wrapText="1"/>
    </xf>
    <xf numFmtId="0" fontId="78" fillId="82" borderId="13" xfId="2834" applyFont="1" applyFill="1" applyBorder="1" applyAlignment="1" applyProtection="1">
      <alignment horizontal="center" vertical="center"/>
    </xf>
    <xf numFmtId="0" fontId="65" fillId="82" borderId="13" xfId="0" applyFont="1" applyFill="1" applyBorder="1" applyAlignment="1">
      <alignment horizontal="center" vertical="center" wrapText="1"/>
    </xf>
    <xf numFmtId="0" fontId="76" fillId="0" borderId="13" xfId="2834" applyFont="1" applyBorder="1" applyAlignment="1">
      <alignment horizontal="center" vertical="center"/>
    </xf>
    <xf numFmtId="0" fontId="62" fillId="81" borderId="24" xfId="0" applyFont="1" applyFill="1" applyBorder="1" applyAlignment="1">
      <alignment horizontal="center" vertical="center" wrapText="1"/>
    </xf>
    <xf numFmtId="0" fontId="62" fillId="81" borderId="23" xfId="0" applyFont="1" applyFill="1" applyBorder="1" applyAlignment="1">
      <alignment horizontal="center" vertical="center" wrapText="1"/>
    </xf>
    <xf numFmtId="0" fontId="62" fillId="81" borderId="25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</cellXfs>
  <cellStyles count="2840">
    <cellStyle name="20 % - Accent1 10" xfId="1"/>
    <cellStyle name="20 % - Accent1 10 2" xfId="2131"/>
    <cellStyle name="20 % - Accent1 10 3" xfId="1429"/>
    <cellStyle name="20 % - Accent1 11" xfId="2"/>
    <cellStyle name="20 % - Accent1 11 2" xfId="2132"/>
    <cellStyle name="20 % - Accent1 11 3" xfId="1430"/>
    <cellStyle name="20 % - Accent1 12" xfId="3"/>
    <cellStyle name="20 % - Accent1 2" xfId="4"/>
    <cellStyle name="20 % - Accent1 2 10" xfId="5"/>
    <cellStyle name="20 % - Accent1 2 10 2" xfId="2133"/>
    <cellStyle name="20 % - Accent1 2 10 3" xfId="1431"/>
    <cellStyle name="20 % - Accent1 2 11" xfId="6"/>
    <cellStyle name="20 % - Accent1 2 11 2" xfId="2134"/>
    <cellStyle name="20 % - Accent1 2 11 3" xfId="1432"/>
    <cellStyle name="20 % - Accent1 2 12" xfId="7"/>
    <cellStyle name="20 % - Accent1 2 2" xfId="8"/>
    <cellStyle name="20 % - Accent1 2 2 2" xfId="9"/>
    <cellStyle name="20 % - Accent1 2 2 2 2" xfId="2136"/>
    <cellStyle name="20 % - Accent1 2 2 2 3" xfId="1434"/>
    <cellStyle name="20 % - Accent1 2 2 3" xfId="10"/>
    <cellStyle name="20 % - Accent1 2 2 3 2" xfId="2137"/>
    <cellStyle name="20 % - Accent1 2 2 3 3" xfId="1435"/>
    <cellStyle name="20 % - Accent1 2 2 4" xfId="11"/>
    <cellStyle name="20 % - Accent1 2 2 4 2" xfId="2138"/>
    <cellStyle name="20 % - Accent1 2 2 4 3" xfId="1436"/>
    <cellStyle name="20 % - Accent1 2 2 5" xfId="12"/>
    <cellStyle name="20 % - Accent1 2 2 5 2" xfId="2139"/>
    <cellStyle name="20 % - Accent1 2 2 5 3" xfId="1437"/>
    <cellStyle name="20 % - Accent1 2 2 6" xfId="13"/>
    <cellStyle name="20 % - Accent1 2 2 6 2" xfId="2140"/>
    <cellStyle name="20 % - Accent1 2 2 6 3" xfId="1438"/>
    <cellStyle name="20 % - Accent1 2 2 7" xfId="2135"/>
    <cellStyle name="20 % - Accent1 2 2 8" xfId="1433"/>
    <cellStyle name="20 % - Accent1 2 3" xfId="14"/>
    <cellStyle name="20 % - Accent1 2 4" xfId="15"/>
    <cellStyle name="20 % - Accent1 2 4 2" xfId="16"/>
    <cellStyle name="20 % - Accent1 2 4 2 2" xfId="2141"/>
    <cellStyle name="20 % - Accent1 2 4 2 3" xfId="1439"/>
    <cellStyle name="20 % - Accent1 2 5" xfId="17"/>
    <cellStyle name="20 % - Accent1 2 5 2" xfId="18"/>
    <cellStyle name="20 % - Accent1 2 5 2 2" xfId="2143"/>
    <cellStyle name="20 % - Accent1 2 5 2 3" xfId="1441"/>
    <cellStyle name="20 % - Accent1 2 5 3" xfId="19"/>
    <cellStyle name="20 % - Accent1 2 5 3 2" xfId="2144"/>
    <cellStyle name="20 % - Accent1 2 5 3 3" xfId="1442"/>
    <cellStyle name="20 % - Accent1 2 5 4" xfId="20"/>
    <cellStyle name="20 % - Accent1 2 5 4 2" xfId="2145"/>
    <cellStyle name="20 % - Accent1 2 5 4 3" xfId="1443"/>
    <cellStyle name="20 % - Accent1 2 5 5" xfId="21"/>
    <cellStyle name="20 % - Accent1 2 5 5 2" xfId="2146"/>
    <cellStyle name="20 % - Accent1 2 5 5 3" xfId="1444"/>
    <cellStyle name="20 % - Accent1 2 5 6" xfId="22"/>
    <cellStyle name="20 % - Accent1 2 5 6 2" xfId="2147"/>
    <cellStyle name="20 % - Accent1 2 5 6 3" xfId="1445"/>
    <cellStyle name="20 % - Accent1 2 5 7" xfId="2142"/>
    <cellStyle name="20 % - Accent1 2 5 8" xfId="1440"/>
    <cellStyle name="20 % - Accent1 2 6" xfId="23"/>
    <cellStyle name="20 % - Accent1 2 6 2" xfId="2148"/>
    <cellStyle name="20 % - Accent1 2 6 3" xfId="1446"/>
    <cellStyle name="20 % - Accent1 2 7" xfId="24"/>
    <cellStyle name="20 % - Accent1 2 7 2" xfId="2149"/>
    <cellStyle name="20 % - Accent1 2 7 3" xfId="1447"/>
    <cellStyle name="20 % - Accent1 2 8" xfId="25"/>
    <cellStyle name="20 % - Accent1 2 8 2" xfId="2150"/>
    <cellStyle name="20 % - Accent1 2 8 3" xfId="1448"/>
    <cellStyle name="20 % - Accent1 2 9" xfId="26"/>
    <cellStyle name="20 % - Accent1 2 9 2" xfId="2151"/>
    <cellStyle name="20 % - Accent1 2 9 3" xfId="1449"/>
    <cellStyle name="20 % - Accent1 2_20180507-BPEMS tableau de suivi ETP AVRIL test V2" xfId="27"/>
    <cellStyle name="20 % - Accent1 3" xfId="28"/>
    <cellStyle name="20 % - Accent1 3 2" xfId="29"/>
    <cellStyle name="20 % - Accent1 3 2 2" xfId="2153"/>
    <cellStyle name="20 % - Accent1 3 2 3" xfId="1451"/>
    <cellStyle name="20 % - Accent1 3 3" xfId="30"/>
    <cellStyle name="20 % - Accent1 3 3 2" xfId="2154"/>
    <cellStyle name="20 % - Accent1 3 3 3" xfId="1452"/>
    <cellStyle name="20 % - Accent1 3 4" xfId="31"/>
    <cellStyle name="20 % - Accent1 3 4 2" xfId="2155"/>
    <cellStyle name="20 % - Accent1 3 4 3" xfId="1453"/>
    <cellStyle name="20 % - Accent1 3 5" xfId="32"/>
    <cellStyle name="20 % - Accent1 3 5 2" xfId="2156"/>
    <cellStyle name="20 % - Accent1 3 5 3" xfId="1454"/>
    <cellStyle name="20 % - Accent1 3 6" xfId="33"/>
    <cellStyle name="20 % - Accent1 3 6 2" xfId="2157"/>
    <cellStyle name="20 % - Accent1 3 6 3" xfId="1455"/>
    <cellStyle name="20 % - Accent1 3 7" xfId="2152"/>
    <cellStyle name="20 % - Accent1 3 8" xfId="1450"/>
    <cellStyle name="20 % - Accent1 3_20180507-BPEMS tableau de suivi ETP AVRIL test V2" xfId="34"/>
    <cellStyle name="20 % - Accent1 4" xfId="35"/>
    <cellStyle name="20 % - Accent1 4 2" xfId="36"/>
    <cellStyle name="20 % - Accent1 4 2 2" xfId="2159"/>
    <cellStyle name="20 % - Accent1 4 2 3" xfId="1457"/>
    <cellStyle name="20 % - Accent1 4 3" xfId="37"/>
    <cellStyle name="20 % - Accent1 4 3 2" xfId="2160"/>
    <cellStyle name="20 % - Accent1 4 3 3" xfId="1458"/>
    <cellStyle name="20 % - Accent1 4 4" xfId="38"/>
    <cellStyle name="20 % - Accent1 4 4 2" xfId="2161"/>
    <cellStyle name="20 % - Accent1 4 4 3" xfId="1459"/>
    <cellStyle name="20 % - Accent1 4 5" xfId="39"/>
    <cellStyle name="20 % - Accent1 4 5 2" xfId="2162"/>
    <cellStyle name="20 % - Accent1 4 5 3" xfId="1460"/>
    <cellStyle name="20 % - Accent1 4 6" xfId="40"/>
    <cellStyle name="20 % - Accent1 4 6 2" xfId="2163"/>
    <cellStyle name="20 % - Accent1 4 6 3" xfId="1461"/>
    <cellStyle name="20 % - Accent1 4 7" xfId="2158"/>
    <cellStyle name="20 % - Accent1 4 8" xfId="1456"/>
    <cellStyle name="20 % - Accent1 4_20180507-BPEMS tableau de suivi ETP AVRIL test V2" xfId="41"/>
    <cellStyle name="20 % - Accent1 5" xfId="42"/>
    <cellStyle name="20 % - Accent1 6" xfId="43"/>
    <cellStyle name="20 % - Accent1 6 2" xfId="2164"/>
    <cellStyle name="20 % - Accent1 6 3" xfId="1462"/>
    <cellStyle name="20 % - Accent1 7" xfId="44"/>
    <cellStyle name="20 % - Accent1 7 2" xfId="2165"/>
    <cellStyle name="20 % - Accent1 7 3" xfId="1463"/>
    <cellStyle name="20 % - Accent1 8" xfId="45"/>
    <cellStyle name="20 % - Accent1 8 2" xfId="2166"/>
    <cellStyle name="20 % - Accent1 8 3" xfId="1464"/>
    <cellStyle name="20 % - Accent1 9" xfId="46"/>
    <cellStyle name="20 % - Accent1 9 2" xfId="2167"/>
    <cellStyle name="20 % - Accent1 9 3" xfId="1465"/>
    <cellStyle name="20 % - Accent2 10" xfId="47"/>
    <cellStyle name="20 % - Accent2 10 2" xfId="2168"/>
    <cellStyle name="20 % - Accent2 10 3" xfId="1466"/>
    <cellStyle name="20 % - Accent2 11" xfId="48"/>
    <cellStyle name="20 % - Accent2 11 2" xfId="2169"/>
    <cellStyle name="20 % - Accent2 11 3" xfId="1467"/>
    <cellStyle name="20 % - Accent2 12" xfId="49"/>
    <cellStyle name="20 % - Accent2 13" xfId="50"/>
    <cellStyle name="20 % - Accent2 2" xfId="51"/>
    <cellStyle name="20 % - Accent2 2 10" xfId="52"/>
    <cellStyle name="20 % - Accent2 2 10 2" xfId="2170"/>
    <cellStyle name="20 % - Accent2 2 10 3" xfId="1468"/>
    <cellStyle name="20 % - Accent2 2 11" xfId="53"/>
    <cellStyle name="20 % - Accent2 2 11 2" xfId="2171"/>
    <cellStyle name="20 % - Accent2 2 11 3" xfId="1469"/>
    <cellStyle name="20 % - Accent2 2 12" xfId="54"/>
    <cellStyle name="20 % - Accent2 2 13" xfId="55"/>
    <cellStyle name="20 % - Accent2 2 14" xfId="56"/>
    <cellStyle name="20 % - Accent2 2 2" xfId="57"/>
    <cellStyle name="20 % - Accent2 2 2 2" xfId="58"/>
    <cellStyle name="20 % - Accent2 2 2 2 2" xfId="2173"/>
    <cellStyle name="20 % - Accent2 2 2 2 3" xfId="1471"/>
    <cellStyle name="20 % - Accent2 2 2 3" xfId="59"/>
    <cellStyle name="20 % - Accent2 2 2 3 2" xfId="2174"/>
    <cellStyle name="20 % - Accent2 2 2 3 3" xfId="1472"/>
    <cellStyle name="20 % - Accent2 2 2 4" xfId="60"/>
    <cellStyle name="20 % - Accent2 2 2 4 2" xfId="2175"/>
    <cellStyle name="20 % - Accent2 2 2 4 3" xfId="1473"/>
    <cellStyle name="20 % - Accent2 2 2 5" xfId="61"/>
    <cellStyle name="20 % - Accent2 2 2 5 2" xfId="2176"/>
    <cellStyle name="20 % - Accent2 2 2 5 3" xfId="1474"/>
    <cellStyle name="20 % - Accent2 2 2 6" xfId="62"/>
    <cellStyle name="20 % - Accent2 2 2 6 2" xfId="2177"/>
    <cellStyle name="20 % - Accent2 2 2 6 3" xfId="1475"/>
    <cellStyle name="20 % - Accent2 2 2 7" xfId="2172"/>
    <cellStyle name="20 % - Accent2 2 2 8" xfId="1470"/>
    <cellStyle name="20 % - Accent2 2 3" xfId="63"/>
    <cellStyle name="20 % - Accent2 2 4" xfId="64"/>
    <cellStyle name="20 % - Accent2 2 4 2" xfId="65"/>
    <cellStyle name="20 % - Accent2 2 4 2 2" xfId="2178"/>
    <cellStyle name="20 % - Accent2 2 4 2 3" xfId="1476"/>
    <cellStyle name="20 % - Accent2 2 5" xfId="66"/>
    <cellStyle name="20 % - Accent2 2 5 2" xfId="67"/>
    <cellStyle name="20 % - Accent2 2 5 2 2" xfId="2180"/>
    <cellStyle name="20 % - Accent2 2 5 2 3" xfId="1478"/>
    <cellStyle name="20 % - Accent2 2 5 3" xfId="68"/>
    <cellStyle name="20 % - Accent2 2 5 3 2" xfId="2181"/>
    <cellStyle name="20 % - Accent2 2 5 3 3" xfId="1479"/>
    <cellStyle name="20 % - Accent2 2 5 4" xfId="69"/>
    <cellStyle name="20 % - Accent2 2 5 4 2" xfId="2182"/>
    <cellStyle name="20 % - Accent2 2 5 4 3" xfId="1480"/>
    <cellStyle name="20 % - Accent2 2 5 5" xfId="70"/>
    <cellStyle name="20 % - Accent2 2 5 5 2" xfId="2183"/>
    <cellStyle name="20 % - Accent2 2 5 5 3" xfId="1481"/>
    <cellStyle name="20 % - Accent2 2 5 6" xfId="71"/>
    <cellStyle name="20 % - Accent2 2 5 6 2" xfId="2184"/>
    <cellStyle name="20 % - Accent2 2 5 6 3" xfId="1482"/>
    <cellStyle name="20 % - Accent2 2 5 7" xfId="2179"/>
    <cellStyle name="20 % - Accent2 2 5 8" xfId="1477"/>
    <cellStyle name="20 % - Accent2 2 6" xfId="72"/>
    <cellStyle name="20 % - Accent2 2 6 2" xfId="2185"/>
    <cellStyle name="20 % - Accent2 2 6 3" xfId="1483"/>
    <cellStyle name="20 % - Accent2 2 7" xfId="73"/>
    <cellStyle name="20 % - Accent2 2 7 2" xfId="2186"/>
    <cellStyle name="20 % - Accent2 2 7 3" xfId="1484"/>
    <cellStyle name="20 % - Accent2 2 8" xfId="74"/>
    <cellStyle name="20 % - Accent2 2 8 2" xfId="2187"/>
    <cellStyle name="20 % - Accent2 2 8 3" xfId="1485"/>
    <cellStyle name="20 % - Accent2 2 9" xfId="75"/>
    <cellStyle name="20 % - Accent2 2 9 2" xfId="2188"/>
    <cellStyle name="20 % - Accent2 2 9 3" xfId="1486"/>
    <cellStyle name="20 % - Accent2 2_20180507-BPEMS tableau de suivi ETP AVRIL test V2" xfId="76"/>
    <cellStyle name="20 % - Accent2 3" xfId="77"/>
    <cellStyle name="20 % - Accent2 3 2" xfId="78"/>
    <cellStyle name="20 % - Accent2 3 2 2" xfId="2190"/>
    <cellStyle name="20 % - Accent2 3 2 3" xfId="1488"/>
    <cellStyle name="20 % - Accent2 3 3" xfId="79"/>
    <cellStyle name="20 % - Accent2 3 3 2" xfId="2191"/>
    <cellStyle name="20 % - Accent2 3 3 3" xfId="1489"/>
    <cellStyle name="20 % - Accent2 3 4" xfId="80"/>
    <cellStyle name="20 % - Accent2 3 4 2" xfId="2192"/>
    <cellStyle name="20 % - Accent2 3 4 3" xfId="1490"/>
    <cellStyle name="20 % - Accent2 3 5" xfId="81"/>
    <cellStyle name="20 % - Accent2 3 5 2" xfId="2193"/>
    <cellStyle name="20 % - Accent2 3 5 3" xfId="1491"/>
    <cellStyle name="20 % - Accent2 3 6" xfId="82"/>
    <cellStyle name="20 % - Accent2 3 6 2" xfId="2194"/>
    <cellStyle name="20 % - Accent2 3 6 3" xfId="1492"/>
    <cellStyle name="20 % - Accent2 3 7" xfId="2189"/>
    <cellStyle name="20 % - Accent2 3 8" xfId="1487"/>
    <cellStyle name="20 % - Accent2 3_20180507-BPEMS tableau de suivi ETP AVRIL test V2" xfId="83"/>
    <cellStyle name="20 % - Accent2 4" xfId="84"/>
    <cellStyle name="20 % - Accent2 4 2" xfId="85"/>
    <cellStyle name="20 % - Accent2 4 2 2" xfId="2196"/>
    <cellStyle name="20 % - Accent2 4 2 3" xfId="1494"/>
    <cellStyle name="20 % - Accent2 4 3" xfId="86"/>
    <cellStyle name="20 % - Accent2 4 3 2" xfId="2197"/>
    <cellStyle name="20 % - Accent2 4 3 3" xfId="1495"/>
    <cellStyle name="20 % - Accent2 4 4" xfId="87"/>
    <cellStyle name="20 % - Accent2 4 4 2" xfId="2198"/>
    <cellStyle name="20 % - Accent2 4 4 3" xfId="1496"/>
    <cellStyle name="20 % - Accent2 4 5" xfId="88"/>
    <cellStyle name="20 % - Accent2 4 5 2" xfId="2199"/>
    <cellStyle name="20 % - Accent2 4 5 3" xfId="1497"/>
    <cellStyle name="20 % - Accent2 4 6" xfId="89"/>
    <cellStyle name="20 % - Accent2 4 6 2" xfId="2200"/>
    <cellStyle name="20 % - Accent2 4 6 3" xfId="1498"/>
    <cellStyle name="20 % - Accent2 4 7" xfId="2195"/>
    <cellStyle name="20 % - Accent2 4 8" xfId="1493"/>
    <cellStyle name="20 % - Accent2 4_20180507-BPEMS tableau de suivi ETP AVRIL test V2" xfId="90"/>
    <cellStyle name="20 % - Accent2 5" xfId="91"/>
    <cellStyle name="20 % - Accent2 6" xfId="92"/>
    <cellStyle name="20 % - Accent2 6 2" xfId="2201"/>
    <cellStyle name="20 % - Accent2 6 3" xfId="1499"/>
    <cellStyle name="20 % - Accent2 7" xfId="93"/>
    <cellStyle name="20 % - Accent2 7 2" xfId="2202"/>
    <cellStyle name="20 % - Accent2 7 3" xfId="1500"/>
    <cellStyle name="20 % - Accent2 8" xfId="94"/>
    <cellStyle name="20 % - Accent2 8 2" xfId="2203"/>
    <cellStyle name="20 % - Accent2 8 3" xfId="1501"/>
    <cellStyle name="20 % - Accent2 9" xfId="95"/>
    <cellStyle name="20 % - Accent2 9 2" xfId="2204"/>
    <cellStyle name="20 % - Accent2 9 3" xfId="1502"/>
    <cellStyle name="20 % - Accent3 10" xfId="96"/>
    <cellStyle name="20 % - Accent3 10 2" xfId="2205"/>
    <cellStyle name="20 % - Accent3 10 3" xfId="1503"/>
    <cellStyle name="20 % - Accent3 11" xfId="97"/>
    <cellStyle name="20 % - Accent3 11 2" xfId="2206"/>
    <cellStyle name="20 % - Accent3 11 3" xfId="1504"/>
    <cellStyle name="20 % - Accent3 12" xfId="98"/>
    <cellStyle name="20 % - Accent3 13" xfId="99"/>
    <cellStyle name="20 % - Accent3 2" xfId="100"/>
    <cellStyle name="20 % - Accent3 2 10" xfId="101"/>
    <cellStyle name="20 % - Accent3 2 10 2" xfId="2207"/>
    <cellStyle name="20 % - Accent3 2 10 3" xfId="1505"/>
    <cellStyle name="20 % - Accent3 2 11" xfId="102"/>
    <cellStyle name="20 % - Accent3 2 11 2" xfId="2208"/>
    <cellStyle name="20 % - Accent3 2 11 3" xfId="1506"/>
    <cellStyle name="20 % - Accent3 2 12" xfId="103"/>
    <cellStyle name="20 % - Accent3 2 13" xfId="104"/>
    <cellStyle name="20 % - Accent3 2 14" xfId="105"/>
    <cellStyle name="20 % - Accent3 2 2" xfId="106"/>
    <cellStyle name="20 % - Accent3 2 2 2" xfId="107"/>
    <cellStyle name="20 % - Accent3 2 2 2 2" xfId="2210"/>
    <cellStyle name="20 % - Accent3 2 2 2 3" xfId="1508"/>
    <cellStyle name="20 % - Accent3 2 2 3" xfId="108"/>
    <cellStyle name="20 % - Accent3 2 2 3 2" xfId="2211"/>
    <cellStyle name="20 % - Accent3 2 2 3 3" xfId="1509"/>
    <cellStyle name="20 % - Accent3 2 2 4" xfId="109"/>
    <cellStyle name="20 % - Accent3 2 2 4 2" xfId="2212"/>
    <cellStyle name="20 % - Accent3 2 2 4 3" xfId="1510"/>
    <cellStyle name="20 % - Accent3 2 2 5" xfId="110"/>
    <cellStyle name="20 % - Accent3 2 2 5 2" xfId="2213"/>
    <cellStyle name="20 % - Accent3 2 2 5 3" xfId="1511"/>
    <cellStyle name="20 % - Accent3 2 2 6" xfId="111"/>
    <cellStyle name="20 % - Accent3 2 2 6 2" xfId="2214"/>
    <cellStyle name="20 % - Accent3 2 2 6 3" xfId="1512"/>
    <cellStyle name="20 % - Accent3 2 2 7" xfId="2209"/>
    <cellStyle name="20 % - Accent3 2 2 8" xfId="1507"/>
    <cellStyle name="20 % - Accent3 2 3" xfId="112"/>
    <cellStyle name="20 % - Accent3 2 4" xfId="113"/>
    <cellStyle name="20 % - Accent3 2 4 2" xfId="114"/>
    <cellStyle name="20 % - Accent3 2 4 2 2" xfId="2215"/>
    <cellStyle name="20 % - Accent3 2 4 2 3" xfId="1513"/>
    <cellStyle name="20 % - Accent3 2 5" xfId="115"/>
    <cellStyle name="20 % - Accent3 2 5 2" xfId="116"/>
    <cellStyle name="20 % - Accent3 2 5 2 2" xfId="2217"/>
    <cellStyle name="20 % - Accent3 2 5 2 3" xfId="1515"/>
    <cellStyle name="20 % - Accent3 2 5 3" xfId="117"/>
    <cellStyle name="20 % - Accent3 2 5 3 2" xfId="2218"/>
    <cellStyle name="20 % - Accent3 2 5 3 3" xfId="1516"/>
    <cellStyle name="20 % - Accent3 2 5 4" xfId="118"/>
    <cellStyle name="20 % - Accent3 2 5 4 2" xfId="2219"/>
    <cellStyle name="20 % - Accent3 2 5 4 3" xfId="1517"/>
    <cellStyle name="20 % - Accent3 2 5 5" xfId="119"/>
    <cellStyle name="20 % - Accent3 2 5 5 2" xfId="2220"/>
    <cellStyle name="20 % - Accent3 2 5 5 3" xfId="1518"/>
    <cellStyle name="20 % - Accent3 2 5 6" xfId="120"/>
    <cellStyle name="20 % - Accent3 2 5 6 2" xfId="2221"/>
    <cellStyle name="20 % - Accent3 2 5 6 3" xfId="1519"/>
    <cellStyle name="20 % - Accent3 2 5 7" xfId="2216"/>
    <cellStyle name="20 % - Accent3 2 5 8" xfId="1514"/>
    <cellStyle name="20 % - Accent3 2 6" xfId="121"/>
    <cellStyle name="20 % - Accent3 2 6 2" xfId="2222"/>
    <cellStyle name="20 % - Accent3 2 6 3" xfId="1520"/>
    <cellStyle name="20 % - Accent3 2 7" xfId="122"/>
    <cellStyle name="20 % - Accent3 2 7 2" xfId="2223"/>
    <cellStyle name="20 % - Accent3 2 7 3" xfId="1521"/>
    <cellStyle name="20 % - Accent3 2 8" xfId="123"/>
    <cellStyle name="20 % - Accent3 2 8 2" xfId="2224"/>
    <cellStyle name="20 % - Accent3 2 8 3" xfId="1522"/>
    <cellStyle name="20 % - Accent3 2 9" xfId="124"/>
    <cellStyle name="20 % - Accent3 2 9 2" xfId="2225"/>
    <cellStyle name="20 % - Accent3 2 9 3" xfId="1523"/>
    <cellStyle name="20 % - Accent3 2_20180507-BPEMS tableau de suivi ETP AVRIL test V2" xfId="125"/>
    <cellStyle name="20 % - Accent3 3" xfId="126"/>
    <cellStyle name="20 % - Accent3 3 2" xfId="127"/>
    <cellStyle name="20 % - Accent3 3 2 2" xfId="2227"/>
    <cellStyle name="20 % - Accent3 3 2 3" xfId="1525"/>
    <cellStyle name="20 % - Accent3 3 3" xfId="128"/>
    <cellStyle name="20 % - Accent3 3 3 2" xfId="2228"/>
    <cellStyle name="20 % - Accent3 3 3 3" xfId="1526"/>
    <cellStyle name="20 % - Accent3 3 4" xfId="129"/>
    <cellStyle name="20 % - Accent3 3 4 2" xfId="2229"/>
    <cellStyle name="20 % - Accent3 3 4 3" xfId="1527"/>
    <cellStyle name="20 % - Accent3 3 5" xfId="130"/>
    <cellStyle name="20 % - Accent3 3 5 2" xfId="2230"/>
    <cellStyle name="20 % - Accent3 3 5 3" xfId="1528"/>
    <cellStyle name="20 % - Accent3 3 6" xfId="131"/>
    <cellStyle name="20 % - Accent3 3 6 2" xfId="2231"/>
    <cellStyle name="20 % - Accent3 3 6 3" xfId="1529"/>
    <cellStyle name="20 % - Accent3 3 7" xfId="2226"/>
    <cellStyle name="20 % - Accent3 3 8" xfId="1524"/>
    <cellStyle name="20 % - Accent3 3_20180507-BPEMS tableau de suivi ETP AVRIL test V2" xfId="132"/>
    <cellStyle name="20 % - Accent3 4" xfId="133"/>
    <cellStyle name="20 % - Accent3 4 2" xfId="134"/>
    <cellStyle name="20 % - Accent3 4 2 2" xfId="2233"/>
    <cellStyle name="20 % - Accent3 4 2 3" xfId="1531"/>
    <cellStyle name="20 % - Accent3 4 3" xfId="135"/>
    <cellStyle name="20 % - Accent3 4 3 2" xfId="2234"/>
    <cellStyle name="20 % - Accent3 4 3 3" xfId="1532"/>
    <cellStyle name="20 % - Accent3 4 4" xfId="136"/>
    <cellStyle name="20 % - Accent3 4 4 2" xfId="2235"/>
    <cellStyle name="20 % - Accent3 4 4 3" xfId="1533"/>
    <cellStyle name="20 % - Accent3 4 5" xfId="137"/>
    <cellStyle name="20 % - Accent3 4 5 2" xfId="2236"/>
    <cellStyle name="20 % - Accent3 4 5 3" xfId="1534"/>
    <cellStyle name="20 % - Accent3 4 6" xfId="138"/>
    <cellStyle name="20 % - Accent3 4 6 2" xfId="2237"/>
    <cellStyle name="20 % - Accent3 4 6 3" xfId="1535"/>
    <cellStyle name="20 % - Accent3 4 7" xfId="2232"/>
    <cellStyle name="20 % - Accent3 4 8" xfId="1530"/>
    <cellStyle name="20 % - Accent3 4_20180507-BPEMS tableau de suivi ETP AVRIL test V2" xfId="139"/>
    <cellStyle name="20 % - Accent3 5" xfId="140"/>
    <cellStyle name="20 % - Accent3 6" xfId="141"/>
    <cellStyle name="20 % - Accent3 6 2" xfId="2238"/>
    <cellStyle name="20 % - Accent3 6 3" xfId="1536"/>
    <cellStyle name="20 % - Accent3 7" xfId="142"/>
    <cellStyle name="20 % - Accent3 7 2" xfId="2239"/>
    <cellStyle name="20 % - Accent3 7 3" xfId="1537"/>
    <cellStyle name="20 % - Accent3 8" xfId="143"/>
    <cellStyle name="20 % - Accent3 8 2" xfId="2240"/>
    <cellStyle name="20 % - Accent3 8 3" xfId="1538"/>
    <cellStyle name="20 % - Accent3 9" xfId="144"/>
    <cellStyle name="20 % - Accent3 9 2" xfId="2241"/>
    <cellStyle name="20 % - Accent3 9 3" xfId="1539"/>
    <cellStyle name="20 % - Accent4 10" xfId="145"/>
    <cellStyle name="20 % - Accent4 10 2" xfId="2242"/>
    <cellStyle name="20 % - Accent4 10 3" xfId="1540"/>
    <cellStyle name="20 % - Accent4 11" xfId="146"/>
    <cellStyle name="20 % - Accent4 11 2" xfId="2243"/>
    <cellStyle name="20 % - Accent4 11 3" xfId="1541"/>
    <cellStyle name="20 % - Accent4 12" xfId="147"/>
    <cellStyle name="20 % - Accent4 13" xfId="148"/>
    <cellStyle name="20 % - Accent4 2" xfId="149"/>
    <cellStyle name="20 % - Accent4 2 10" xfId="150"/>
    <cellStyle name="20 % - Accent4 2 10 2" xfId="2244"/>
    <cellStyle name="20 % - Accent4 2 10 3" xfId="1542"/>
    <cellStyle name="20 % - Accent4 2 11" xfId="151"/>
    <cellStyle name="20 % - Accent4 2 11 2" xfId="2245"/>
    <cellStyle name="20 % - Accent4 2 11 3" xfId="1543"/>
    <cellStyle name="20 % - Accent4 2 12" xfId="152"/>
    <cellStyle name="20 % - Accent4 2 13" xfId="153"/>
    <cellStyle name="20 % - Accent4 2 14" xfId="154"/>
    <cellStyle name="20 % - Accent4 2 2" xfId="155"/>
    <cellStyle name="20 % - Accent4 2 2 2" xfId="156"/>
    <cellStyle name="20 % - Accent4 2 2 2 2" xfId="2247"/>
    <cellStyle name="20 % - Accent4 2 2 2 3" xfId="1545"/>
    <cellStyle name="20 % - Accent4 2 2 3" xfId="157"/>
    <cellStyle name="20 % - Accent4 2 2 3 2" xfId="2248"/>
    <cellStyle name="20 % - Accent4 2 2 3 3" xfId="1546"/>
    <cellStyle name="20 % - Accent4 2 2 4" xfId="158"/>
    <cellStyle name="20 % - Accent4 2 2 4 2" xfId="2249"/>
    <cellStyle name="20 % - Accent4 2 2 4 3" xfId="1547"/>
    <cellStyle name="20 % - Accent4 2 2 5" xfId="159"/>
    <cellStyle name="20 % - Accent4 2 2 5 2" xfId="2250"/>
    <cellStyle name="20 % - Accent4 2 2 5 3" xfId="1548"/>
    <cellStyle name="20 % - Accent4 2 2 6" xfId="160"/>
    <cellStyle name="20 % - Accent4 2 2 6 2" xfId="2251"/>
    <cellStyle name="20 % - Accent4 2 2 6 3" xfId="1549"/>
    <cellStyle name="20 % - Accent4 2 2 7" xfId="2246"/>
    <cellStyle name="20 % - Accent4 2 2 8" xfId="1544"/>
    <cellStyle name="20 % - Accent4 2 3" xfId="161"/>
    <cellStyle name="20 % - Accent4 2 4" xfId="162"/>
    <cellStyle name="20 % - Accent4 2 4 2" xfId="163"/>
    <cellStyle name="20 % - Accent4 2 4 2 2" xfId="2252"/>
    <cellStyle name="20 % - Accent4 2 4 2 3" xfId="1550"/>
    <cellStyle name="20 % - Accent4 2 5" xfId="164"/>
    <cellStyle name="20 % - Accent4 2 5 2" xfId="165"/>
    <cellStyle name="20 % - Accent4 2 5 2 2" xfId="2254"/>
    <cellStyle name="20 % - Accent4 2 5 2 3" xfId="1552"/>
    <cellStyle name="20 % - Accent4 2 5 3" xfId="166"/>
    <cellStyle name="20 % - Accent4 2 5 3 2" xfId="2255"/>
    <cellStyle name="20 % - Accent4 2 5 3 3" xfId="1553"/>
    <cellStyle name="20 % - Accent4 2 5 4" xfId="167"/>
    <cellStyle name="20 % - Accent4 2 5 4 2" xfId="2256"/>
    <cellStyle name="20 % - Accent4 2 5 4 3" xfId="1554"/>
    <cellStyle name="20 % - Accent4 2 5 5" xfId="168"/>
    <cellStyle name="20 % - Accent4 2 5 5 2" xfId="2257"/>
    <cellStyle name="20 % - Accent4 2 5 5 3" xfId="1555"/>
    <cellStyle name="20 % - Accent4 2 5 6" xfId="169"/>
    <cellStyle name="20 % - Accent4 2 5 6 2" xfId="2258"/>
    <cellStyle name="20 % - Accent4 2 5 6 3" xfId="1556"/>
    <cellStyle name="20 % - Accent4 2 5 7" xfId="2253"/>
    <cellStyle name="20 % - Accent4 2 5 8" xfId="1551"/>
    <cellStyle name="20 % - Accent4 2 6" xfId="170"/>
    <cellStyle name="20 % - Accent4 2 6 2" xfId="2259"/>
    <cellStyle name="20 % - Accent4 2 6 3" xfId="1557"/>
    <cellStyle name="20 % - Accent4 2 7" xfId="171"/>
    <cellStyle name="20 % - Accent4 2 7 2" xfId="2260"/>
    <cellStyle name="20 % - Accent4 2 7 3" xfId="1558"/>
    <cellStyle name="20 % - Accent4 2 8" xfId="172"/>
    <cellStyle name="20 % - Accent4 2 8 2" xfId="2261"/>
    <cellStyle name="20 % - Accent4 2 8 3" xfId="1559"/>
    <cellStyle name="20 % - Accent4 2 9" xfId="173"/>
    <cellStyle name="20 % - Accent4 2 9 2" xfId="2262"/>
    <cellStyle name="20 % - Accent4 2 9 3" xfId="1560"/>
    <cellStyle name="20 % - Accent4 2_20180507-BPEMS tableau de suivi ETP AVRIL test V2" xfId="174"/>
    <cellStyle name="20 % - Accent4 3" xfId="175"/>
    <cellStyle name="20 % - Accent4 3 2" xfId="176"/>
    <cellStyle name="20 % - Accent4 3 2 2" xfId="2264"/>
    <cellStyle name="20 % - Accent4 3 2 3" xfId="1562"/>
    <cellStyle name="20 % - Accent4 3 3" xfId="177"/>
    <cellStyle name="20 % - Accent4 3 3 2" xfId="2265"/>
    <cellStyle name="20 % - Accent4 3 3 3" xfId="1563"/>
    <cellStyle name="20 % - Accent4 3 4" xfId="178"/>
    <cellStyle name="20 % - Accent4 3 4 2" xfId="2266"/>
    <cellStyle name="20 % - Accent4 3 4 3" xfId="1564"/>
    <cellStyle name="20 % - Accent4 3 5" xfId="179"/>
    <cellStyle name="20 % - Accent4 3 5 2" xfId="2267"/>
    <cellStyle name="20 % - Accent4 3 5 3" xfId="1565"/>
    <cellStyle name="20 % - Accent4 3 6" xfId="180"/>
    <cellStyle name="20 % - Accent4 3 6 2" xfId="2268"/>
    <cellStyle name="20 % - Accent4 3 6 3" xfId="1566"/>
    <cellStyle name="20 % - Accent4 3 7" xfId="2263"/>
    <cellStyle name="20 % - Accent4 3 8" xfId="1561"/>
    <cellStyle name="20 % - Accent4 3_20180507-BPEMS tableau de suivi ETP AVRIL test V2" xfId="181"/>
    <cellStyle name="20 % - Accent4 4" xfId="182"/>
    <cellStyle name="20 % - Accent4 4 2" xfId="183"/>
    <cellStyle name="20 % - Accent4 4 2 2" xfId="2270"/>
    <cellStyle name="20 % - Accent4 4 2 3" xfId="1568"/>
    <cellStyle name="20 % - Accent4 4 3" xfId="184"/>
    <cellStyle name="20 % - Accent4 4 3 2" xfId="2271"/>
    <cellStyle name="20 % - Accent4 4 3 3" xfId="1569"/>
    <cellStyle name="20 % - Accent4 4 4" xfId="185"/>
    <cellStyle name="20 % - Accent4 4 4 2" xfId="2272"/>
    <cellStyle name="20 % - Accent4 4 4 3" xfId="1570"/>
    <cellStyle name="20 % - Accent4 4 5" xfId="186"/>
    <cellStyle name="20 % - Accent4 4 5 2" xfId="2273"/>
    <cellStyle name="20 % - Accent4 4 5 3" xfId="1571"/>
    <cellStyle name="20 % - Accent4 4 6" xfId="187"/>
    <cellStyle name="20 % - Accent4 4 6 2" xfId="2274"/>
    <cellStyle name="20 % - Accent4 4 6 3" xfId="1572"/>
    <cellStyle name="20 % - Accent4 4 7" xfId="2269"/>
    <cellStyle name="20 % - Accent4 4 8" xfId="1567"/>
    <cellStyle name="20 % - Accent4 4_20180507-BPEMS tableau de suivi ETP AVRIL test V2" xfId="188"/>
    <cellStyle name="20 % - Accent4 5" xfId="189"/>
    <cellStyle name="20 % - Accent4 6" xfId="190"/>
    <cellStyle name="20 % - Accent4 6 2" xfId="2275"/>
    <cellStyle name="20 % - Accent4 6 3" xfId="1573"/>
    <cellStyle name="20 % - Accent4 7" xfId="191"/>
    <cellStyle name="20 % - Accent4 7 2" xfId="2276"/>
    <cellStyle name="20 % - Accent4 7 3" xfId="1574"/>
    <cellStyle name="20 % - Accent4 8" xfId="192"/>
    <cellStyle name="20 % - Accent4 8 2" xfId="2277"/>
    <cellStyle name="20 % - Accent4 8 3" xfId="1575"/>
    <cellStyle name="20 % - Accent4 9" xfId="193"/>
    <cellStyle name="20 % - Accent4 9 2" xfId="2278"/>
    <cellStyle name="20 % - Accent4 9 3" xfId="1576"/>
    <cellStyle name="20 % - Accent5 10" xfId="194"/>
    <cellStyle name="20 % - Accent5 10 2" xfId="2279"/>
    <cellStyle name="20 % - Accent5 10 3" xfId="1577"/>
    <cellStyle name="20 % - Accent5 11" xfId="195"/>
    <cellStyle name="20 % - Accent5 11 2" xfId="2280"/>
    <cellStyle name="20 % - Accent5 11 3" xfId="1578"/>
    <cellStyle name="20 % - Accent5 12" xfId="196"/>
    <cellStyle name="20 % - Accent5 2" xfId="197"/>
    <cellStyle name="20 % - Accent5 2 10" xfId="198"/>
    <cellStyle name="20 % - Accent5 2 10 2" xfId="2281"/>
    <cellStyle name="20 % - Accent5 2 10 3" xfId="1579"/>
    <cellStyle name="20 % - Accent5 2 11" xfId="199"/>
    <cellStyle name="20 % - Accent5 2 11 2" xfId="2282"/>
    <cellStyle name="20 % - Accent5 2 11 3" xfId="1580"/>
    <cellStyle name="20 % - Accent5 2 12" xfId="200"/>
    <cellStyle name="20 % - Accent5 2 2" xfId="201"/>
    <cellStyle name="20 % - Accent5 2 2 2" xfId="202"/>
    <cellStyle name="20 % - Accent5 2 2 2 2" xfId="2284"/>
    <cellStyle name="20 % - Accent5 2 2 2 3" xfId="1582"/>
    <cellStyle name="20 % - Accent5 2 2 3" xfId="203"/>
    <cellStyle name="20 % - Accent5 2 2 3 2" xfId="2285"/>
    <cellStyle name="20 % - Accent5 2 2 3 3" xfId="1583"/>
    <cellStyle name="20 % - Accent5 2 2 4" xfId="204"/>
    <cellStyle name="20 % - Accent5 2 2 4 2" xfId="2286"/>
    <cellStyle name="20 % - Accent5 2 2 4 3" xfId="1584"/>
    <cellStyle name="20 % - Accent5 2 2 5" xfId="205"/>
    <cellStyle name="20 % - Accent5 2 2 5 2" xfId="2287"/>
    <cellStyle name="20 % - Accent5 2 2 5 3" xfId="1585"/>
    <cellStyle name="20 % - Accent5 2 2 6" xfId="206"/>
    <cellStyle name="20 % - Accent5 2 2 6 2" xfId="2288"/>
    <cellStyle name="20 % - Accent5 2 2 6 3" xfId="1586"/>
    <cellStyle name="20 % - Accent5 2 2 7" xfId="2283"/>
    <cellStyle name="20 % - Accent5 2 2 8" xfId="1581"/>
    <cellStyle name="20 % - Accent5 2 3" xfId="207"/>
    <cellStyle name="20 % - Accent5 2 4" xfId="208"/>
    <cellStyle name="20 % - Accent5 2 4 2" xfId="209"/>
    <cellStyle name="20 % - Accent5 2 4 2 2" xfId="2289"/>
    <cellStyle name="20 % - Accent5 2 4 2 3" xfId="1587"/>
    <cellStyle name="20 % - Accent5 2 5" xfId="210"/>
    <cellStyle name="20 % - Accent5 2 5 2" xfId="211"/>
    <cellStyle name="20 % - Accent5 2 5 2 2" xfId="2291"/>
    <cellStyle name="20 % - Accent5 2 5 2 3" xfId="1589"/>
    <cellStyle name="20 % - Accent5 2 5 3" xfId="212"/>
    <cellStyle name="20 % - Accent5 2 5 3 2" xfId="2292"/>
    <cellStyle name="20 % - Accent5 2 5 3 3" xfId="1590"/>
    <cellStyle name="20 % - Accent5 2 5 4" xfId="213"/>
    <cellStyle name="20 % - Accent5 2 5 4 2" xfId="2293"/>
    <cellStyle name="20 % - Accent5 2 5 4 3" xfId="1591"/>
    <cellStyle name="20 % - Accent5 2 5 5" xfId="214"/>
    <cellStyle name="20 % - Accent5 2 5 5 2" xfId="2294"/>
    <cellStyle name="20 % - Accent5 2 5 5 3" xfId="1592"/>
    <cellStyle name="20 % - Accent5 2 5 6" xfId="215"/>
    <cellStyle name="20 % - Accent5 2 5 6 2" xfId="2295"/>
    <cellStyle name="20 % - Accent5 2 5 6 3" xfId="1593"/>
    <cellStyle name="20 % - Accent5 2 5 7" xfId="2290"/>
    <cellStyle name="20 % - Accent5 2 5 8" xfId="1588"/>
    <cellStyle name="20 % - Accent5 2 6" xfId="216"/>
    <cellStyle name="20 % - Accent5 2 6 2" xfId="2296"/>
    <cellStyle name="20 % - Accent5 2 6 3" xfId="1594"/>
    <cellStyle name="20 % - Accent5 2 7" xfId="217"/>
    <cellStyle name="20 % - Accent5 2 7 2" xfId="2297"/>
    <cellStyle name="20 % - Accent5 2 7 3" xfId="1595"/>
    <cellStyle name="20 % - Accent5 2 8" xfId="218"/>
    <cellStyle name="20 % - Accent5 2 8 2" xfId="2298"/>
    <cellStyle name="20 % - Accent5 2 8 3" xfId="1596"/>
    <cellStyle name="20 % - Accent5 2 9" xfId="219"/>
    <cellStyle name="20 % - Accent5 2 9 2" xfId="2299"/>
    <cellStyle name="20 % - Accent5 2 9 3" xfId="1597"/>
    <cellStyle name="20 % - Accent5 2_20180507-BPEMS tableau de suivi ETP AVRIL test V2" xfId="220"/>
    <cellStyle name="20 % - Accent5 3" xfId="221"/>
    <cellStyle name="20 % - Accent5 3 2" xfId="222"/>
    <cellStyle name="20 % - Accent5 3 2 2" xfId="2301"/>
    <cellStyle name="20 % - Accent5 3 2 3" xfId="1599"/>
    <cellStyle name="20 % - Accent5 3 3" xfId="223"/>
    <cellStyle name="20 % - Accent5 3 3 2" xfId="2302"/>
    <cellStyle name="20 % - Accent5 3 3 3" xfId="1600"/>
    <cellStyle name="20 % - Accent5 3 4" xfId="224"/>
    <cellStyle name="20 % - Accent5 3 4 2" xfId="2303"/>
    <cellStyle name="20 % - Accent5 3 4 3" xfId="1601"/>
    <cellStyle name="20 % - Accent5 3 5" xfId="225"/>
    <cellStyle name="20 % - Accent5 3 5 2" xfId="2304"/>
    <cellStyle name="20 % - Accent5 3 5 3" xfId="1602"/>
    <cellStyle name="20 % - Accent5 3 6" xfId="226"/>
    <cellStyle name="20 % - Accent5 3 6 2" xfId="2305"/>
    <cellStyle name="20 % - Accent5 3 6 3" xfId="1603"/>
    <cellStyle name="20 % - Accent5 3 7" xfId="2300"/>
    <cellStyle name="20 % - Accent5 3 8" xfId="1598"/>
    <cellStyle name="20 % - Accent5 3_20180507-BPEMS tableau de suivi ETP AVRIL test V2" xfId="227"/>
    <cellStyle name="20 % - Accent5 4" xfId="228"/>
    <cellStyle name="20 % - Accent5 4 2" xfId="229"/>
    <cellStyle name="20 % - Accent5 4 2 2" xfId="2307"/>
    <cellStyle name="20 % - Accent5 4 2 3" xfId="1605"/>
    <cellStyle name="20 % - Accent5 4 3" xfId="230"/>
    <cellStyle name="20 % - Accent5 4 3 2" xfId="2308"/>
    <cellStyle name="20 % - Accent5 4 3 3" xfId="1606"/>
    <cellStyle name="20 % - Accent5 4 4" xfId="231"/>
    <cellStyle name="20 % - Accent5 4 4 2" xfId="2309"/>
    <cellStyle name="20 % - Accent5 4 4 3" xfId="1607"/>
    <cellStyle name="20 % - Accent5 4 5" xfId="232"/>
    <cellStyle name="20 % - Accent5 4 5 2" xfId="2310"/>
    <cellStyle name="20 % - Accent5 4 5 3" xfId="1608"/>
    <cellStyle name="20 % - Accent5 4 6" xfId="233"/>
    <cellStyle name="20 % - Accent5 4 6 2" xfId="2311"/>
    <cellStyle name="20 % - Accent5 4 6 3" xfId="1609"/>
    <cellStyle name="20 % - Accent5 4 7" xfId="2306"/>
    <cellStyle name="20 % - Accent5 4 8" xfId="1604"/>
    <cellStyle name="20 % - Accent5 4_20180507-BPEMS tableau de suivi ETP AVRIL test V2" xfId="234"/>
    <cellStyle name="20 % - Accent5 5" xfId="235"/>
    <cellStyle name="20 % - Accent5 6" xfId="236"/>
    <cellStyle name="20 % - Accent5 6 2" xfId="2312"/>
    <cellStyle name="20 % - Accent5 6 3" xfId="1610"/>
    <cellStyle name="20 % - Accent5 7" xfId="237"/>
    <cellStyle name="20 % - Accent5 7 2" xfId="2313"/>
    <cellStyle name="20 % - Accent5 7 3" xfId="1611"/>
    <cellStyle name="20 % - Accent5 8" xfId="238"/>
    <cellStyle name="20 % - Accent5 8 2" xfId="2314"/>
    <cellStyle name="20 % - Accent5 8 3" xfId="1612"/>
    <cellStyle name="20 % - Accent5 9" xfId="239"/>
    <cellStyle name="20 % - Accent5 9 2" xfId="2315"/>
    <cellStyle name="20 % - Accent5 9 3" xfId="1613"/>
    <cellStyle name="20 % - Accent6 10" xfId="240"/>
    <cellStyle name="20 % - Accent6 10 2" xfId="2316"/>
    <cellStyle name="20 % - Accent6 10 3" xfId="1614"/>
    <cellStyle name="20 % - Accent6 11" xfId="241"/>
    <cellStyle name="20 % - Accent6 11 2" xfId="2317"/>
    <cellStyle name="20 % - Accent6 11 3" xfId="1615"/>
    <cellStyle name="20 % - Accent6 12" xfId="242"/>
    <cellStyle name="20 % - Accent6 2" xfId="243"/>
    <cellStyle name="20 % - Accent6 2 10" xfId="244"/>
    <cellStyle name="20 % - Accent6 2 10 2" xfId="2318"/>
    <cellStyle name="20 % - Accent6 2 10 3" xfId="1616"/>
    <cellStyle name="20 % - Accent6 2 11" xfId="245"/>
    <cellStyle name="20 % - Accent6 2 11 2" xfId="2319"/>
    <cellStyle name="20 % - Accent6 2 11 3" xfId="1617"/>
    <cellStyle name="20 % - Accent6 2 12" xfId="246"/>
    <cellStyle name="20 % - Accent6 2 2" xfId="247"/>
    <cellStyle name="20 % - Accent6 2 2 2" xfId="248"/>
    <cellStyle name="20 % - Accent6 2 2 2 2" xfId="2321"/>
    <cellStyle name="20 % - Accent6 2 2 2 3" xfId="1619"/>
    <cellStyle name="20 % - Accent6 2 2 3" xfId="249"/>
    <cellStyle name="20 % - Accent6 2 2 3 2" xfId="2322"/>
    <cellStyle name="20 % - Accent6 2 2 3 3" xfId="1620"/>
    <cellStyle name="20 % - Accent6 2 2 4" xfId="250"/>
    <cellStyle name="20 % - Accent6 2 2 4 2" xfId="2323"/>
    <cellStyle name="20 % - Accent6 2 2 4 3" xfId="1621"/>
    <cellStyle name="20 % - Accent6 2 2 5" xfId="251"/>
    <cellStyle name="20 % - Accent6 2 2 5 2" xfId="2324"/>
    <cellStyle name="20 % - Accent6 2 2 5 3" xfId="1622"/>
    <cellStyle name="20 % - Accent6 2 2 6" xfId="252"/>
    <cellStyle name="20 % - Accent6 2 2 6 2" xfId="2325"/>
    <cellStyle name="20 % - Accent6 2 2 6 3" xfId="1623"/>
    <cellStyle name="20 % - Accent6 2 2 7" xfId="2320"/>
    <cellStyle name="20 % - Accent6 2 2 8" xfId="1618"/>
    <cellStyle name="20 % - Accent6 2 3" xfId="253"/>
    <cellStyle name="20 % - Accent6 2 4" xfId="254"/>
    <cellStyle name="20 % - Accent6 2 4 2" xfId="255"/>
    <cellStyle name="20 % - Accent6 2 4 2 2" xfId="2326"/>
    <cellStyle name="20 % - Accent6 2 4 2 3" xfId="1624"/>
    <cellStyle name="20 % - Accent6 2 5" xfId="256"/>
    <cellStyle name="20 % - Accent6 2 5 2" xfId="257"/>
    <cellStyle name="20 % - Accent6 2 5 2 2" xfId="2328"/>
    <cellStyle name="20 % - Accent6 2 5 2 3" xfId="1626"/>
    <cellStyle name="20 % - Accent6 2 5 3" xfId="258"/>
    <cellStyle name="20 % - Accent6 2 5 3 2" xfId="2329"/>
    <cellStyle name="20 % - Accent6 2 5 3 3" xfId="1627"/>
    <cellStyle name="20 % - Accent6 2 5 4" xfId="259"/>
    <cellStyle name="20 % - Accent6 2 5 4 2" xfId="2330"/>
    <cellStyle name="20 % - Accent6 2 5 4 3" xfId="1628"/>
    <cellStyle name="20 % - Accent6 2 5 5" xfId="260"/>
    <cellStyle name="20 % - Accent6 2 5 5 2" xfId="2331"/>
    <cellStyle name="20 % - Accent6 2 5 5 3" xfId="1629"/>
    <cellStyle name="20 % - Accent6 2 5 6" xfId="261"/>
    <cellStyle name="20 % - Accent6 2 5 6 2" xfId="2332"/>
    <cellStyle name="20 % - Accent6 2 5 6 3" xfId="1630"/>
    <cellStyle name="20 % - Accent6 2 5 7" xfId="2327"/>
    <cellStyle name="20 % - Accent6 2 5 8" xfId="1625"/>
    <cellStyle name="20 % - Accent6 2 6" xfId="262"/>
    <cellStyle name="20 % - Accent6 2 6 2" xfId="2333"/>
    <cellStyle name="20 % - Accent6 2 6 3" xfId="1631"/>
    <cellStyle name="20 % - Accent6 2 7" xfId="263"/>
    <cellStyle name="20 % - Accent6 2 7 2" xfId="2334"/>
    <cellStyle name="20 % - Accent6 2 7 3" xfId="1632"/>
    <cellStyle name="20 % - Accent6 2 8" xfId="264"/>
    <cellStyle name="20 % - Accent6 2 8 2" xfId="2335"/>
    <cellStyle name="20 % - Accent6 2 8 3" xfId="1633"/>
    <cellStyle name="20 % - Accent6 2 9" xfId="265"/>
    <cellStyle name="20 % - Accent6 2 9 2" xfId="2336"/>
    <cellStyle name="20 % - Accent6 2 9 3" xfId="1634"/>
    <cellStyle name="20 % - Accent6 2_20180507-BPEMS tableau de suivi ETP AVRIL test V2" xfId="266"/>
    <cellStyle name="20 % - Accent6 3" xfId="267"/>
    <cellStyle name="20 % - Accent6 3 2" xfId="268"/>
    <cellStyle name="20 % - Accent6 3 2 2" xfId="2338"/>
    <cellStyle name="20 % - Accent6 3 2 3" xfId="1636"/>
    <cellStyle name="20 % - Accent6 3 3" xfId="269"/>
    <cellStyle name="20 % - Accent6 3 3 2" xfId="2339"/>
    <cellStyle name="20 % - Accent6 3 3 3" xfId="1637"/>
    <cellStyle name="20 % - Accent6 3 4" xfId="270"/>
    <cellStyle name="20 % - Accent6 3 4 2" xfId="2340"/>
    <cellStyle name="20 % - Accent6 3 4 3" xfId="1638"/>
    <cellStyle name="20 % - Accent6 3 5" xfId="271"/>
    <cellStyle name="20 % - Accent6 3 5 2" xfId="2341"/>
    <cellStyle name="20 % - Accent6 3 5 3" xfId="1639"/>
    <cellStyle name="20 % - Accent6 3 6" xfId="272"/>
    <cellStyle name="20 % - Accent6 3 6 2" xfId="2342"/>
    <cellStyle name="20 % - Accent6 3 6 3" xfId="1640"/>
    <cellStyle name="20 % - Accent6 3 7" xfId="2337"/>
    <cellStyle name="20 % - Accent6 3 8" xfId="1635"/>
    <cellStyle name="20 % - Accent6 3_20180507-BPEMS tableau de suivi ETP AVRIL test V2" xfId="273"/>
    <cellStyle name="20 % - Accent6 4" xfId="274"/>
    <cellStyle name="20 % - Accent6 4 2" xfId="275"/>
    <cellStyle name="20 % - Accent6 4 2 2" xfId="2344"/>
    <cellStyle name="20 % - Accent6 4 2 3" xfId="1642"/>
    <cellStyle name="20 % - Accent6 4 3" xfId="276"/>
    <cellStyle name="20 % - Accent6 4 3 2" xfId="2345"/>
    <cellStyle name="20 % - Accent6 4 3 3" xfId="1643"/>
    <cellStyle name="20 % - Accent6 4 4" xfId="277"/>
    <cellStyle name="20 % - Accent6 4 4 2" xfId="2346"/>
    <cellStyle name="20 % - Accent6 4 4 3" xfId="1644"/>
    <cellStyle name="20 % - Accent6 4 5" xfId="278"/>
    <cellStyle name="20 % - Accent6 4 5 2" xfId="2347"/>
    <cellStyle name="20 % - Accent6 4 5 3" xfId="1645"/>
    <cellStyle name="20 % - Accent6 4 6" xfId="279"/>
    <cellStyle name="20 % - Accent6 4 6 2" xfId="2348"/>
    <cellStyle name="20 % - Accent6 4 6 3" xfId="1646"/>
    <cellStyle name="20 % - Accent6 4 7" xfId="2343"/>
    <cellStyle name="20 % - Accent6 4 8" xfId="1641"/>
    <cellStyle name="20 % - Accent6 4_20180507-BPEMS tableau de suivi ETP AVRIL test V2" xfId="280"/>
    <cellStyle name="20 % - Accent6 5" xfId="281"/>
    <cellStyle name="20 % - Accent6 6" xfId="282"/>
    <cellStyle name="20 % - Accent6 6 2" xfId="2349"/>
    <cellStyle name="20 % - Accent6 6 3" xfId="1647"/>
    <cellStyle name="20 % - Accent6 7" xfId="283"/>
    <cellStyle name="20 % - Accent6 7 2" xfId="2350"/>
    <cellStyle name="20 % - Accent6 7 3" xfId="1648"/>
    <cellStyle name="20 % - Accent6 8" xfId="284"/>
    <cellStyle name="20 % - Accent6 8 2" xfId="2351"/>
    <cellStyle name="20 % - Accent6 8 3" xfId="1649"/>
    <cellStyle name="20 % - Accent6 9" xfId="285"/>
    <cellStyle name="20 % - Accent6 9 2" xfId="2352"/>
    <cellStyle name="20 % - Accent6 9 3" xfId="1650"/>
    <cellStyle name="40 % - Accent1 10" xfId="286"/>
    <cellStyle name="40 % - Accent1 10 2" xfId="2353"/>
    <cellStyle name="40 % - Accent1 10 3" xfId="1651"/>
    <cellStyle name="40 % - Accent1 11" xfId="287"/>
    <cellStyle name="40 % - Accent1 11 2" xfId="2354"/>
    <cellStyle name="40 % - Accent1 11 3" xfId="1652"/>
    <cellStyle name="40 % - Accent1 12" xfId="288"/>
    <cellStyle name="40 % - Accent1 13" xfId="289"/>
    <cellStyle name="40 % - Accent1 2" xfId="290"/>
    <cellStyle name="40 % - Accent1 2 10" xfId="291"/>
    <cellStyle name="40 % - Accent1 2 10 2" xfId="2355"/>
    <cellStyle name="40 % - Accent1 2 10 3" xfId="1653"/>
    <cellStyle name="40 % - Accent1 2 11" xfId="292"/>
    <cellStyle name="40 % - Accent1 2 11 2" xfId="2356"/>
    <cellStyle name="40 % - Accent1 2 11 3" xfId="1654"/>
    <cellStyle name="40 % - Accent1 2 12" xfId="293"/>
    <cellStyle name="40 % - Accent1 2 13" xfId="294"/>
    <cellStyle name="40 % - Accent1 2 14" xfId="295"/>
    <cellStyle name="40 % - Accent1 2 2" xfId="296"/>
    <cellStyle name="40 % - Accent1 2 2 2" xfId="297"/>
    <cellStyle name="40 % - Accent1 2 2 2 2" xfId="2358"/>
    <cellStyle name="40 % - Accent1 2 2 2 3" xfId="1656"/>
    <cellStyle name="40 % - Accent1 2 2 3" xfId="298"/>
    <cellStyle name="40 % - Accent1 2 2 3 2" xfId="2359"/>
    <cellStyle name="40 % - Accent1 2 2 3 3" xfId="1657"/>
    <cellStyle name="40 % - Accent1 2 2 4" xfId="299"/>
    <cellStyle name="40 % - Accent1 2 2 4 2" xfId="2360"/>
    <cellStyle name="40 % - Accent1 2 2 4 3" xfId="1658"/>
    <cellStyle name="40 % - Accent1 2 2 5" xfId="300"/>
    <cellStyle name="40 % - Accent1 2 2 5 2" xfId="2361"/>
    <cellStyle name="40 % - Accent1 2 2 5 3" xfId="1659"/>
    <cellStyle name="40 % - Accent1 2 2 6" xfId="301"/>
    <cellStyle name="40 % - Accent1 2 2 6 2" xfId="2362"/>
    <cellStyle name="40 % - Accent1 2 2 6 3" xfId="1660"/>
    <cellStyle name="40 % - Accent1 2 2 7" xfId="2357"/>
    <cellStyle name="40 % - Accent1 2 2 8" xfId="1655"/>
    <cellStyle name="40 % - Accent1 2 3" xfId="302"/>
    <cellStyle name="40 % - Accent1 2 4" xfId="303"/>
    <cellStyle name="40 % - Accent1 2 4 2" xfId="304"/>
    <cellStyle name="40 % - Accent1 2 4 2 2" xfId="2363"/>
    <cellStyle name="40 % - Accent1 2 4 2 3" xfId="1661"/>
    <cellStyle name="40 % - Accent1 2 5" xfId="305"/>
    <cellStyle name="40 % - Accent1 2 5 2" xfId="306"/>
    <cellStyle name="40 % - Accent1 2 5 2 2" xfId="2365"/>
    <cellStyle name="40 % - Accent1 2 5 2 3" xfId="1663"/>
    <cellStyle name="40 % - Accent1 2 5 3" xfId="307"/>
    <cellStyle name="40 % - Accent1 2 5 3 2" xfId="2366"/>
    <cellStyle name="40 % - Accent1 2 5 3 3" xfId="1664"/>
    <cellStyle name="40 % - Accent1 2 5 4" xfId="308"/>
    <cellStyle name="40 % - Accent1 2 5 4 2" xfId="2367"/>
    <cellStyle name="40 % - Accent1 2 5 4 3" xfId="1665"/>
    <cellStyle name="40 % - Accent1 2 5 5" xfId="309"/>
    <cellStyle name="40 % - Accent1 2 5 5 2" xfId="2368"/>
    <cellStyle name="40 % - Accent1 2 5 5 3" xfId="1666"/>
    <cellStyle name="40 % - Accent1 2 5 6" xfId="310"/>
    <cellStyle name="40 % - Accent1 2 5 6 2" xfId="2369"/>
    <cellStyle name="40 % - Accent1 2 5 6 3" xfId="1667"/>
    <cellStyle name="40 % - Accent1 2 5 7" xfId="2364"/>
    <cellStyle name="40 % - Accent1 2 5 8" xfId="1662"/>
    <cellStyle name="40 % - Accent1 2 6" xfId="311"/>
    <cellStyle name="40 % - Accent1 2 6 2" xfId="2370"/>
    <cellStyle name="40 % - Accent1 2 6 3" xfId="1668"/>
    <cellStyle name="40 % - Accent1 2 7" xfId="312"/>
    <cellStyle name="40 % - Accent1 2 7 2" xfId="2371"/>
    <cellStyle name="40 % - Accent1 2 7 3" xfId="1669"/>
    <cellStyle name="40 % - Accent1 2 8" xfId="313"/>
    <cellStyle name="40 % - Accent1 2 8 2" xfId="2372"/>
    <cellStyle name="40 % - Accent1 2 8 3" xfId="1670"/>
    <cellStyle name="40 % - Accent1 2 9" xfId="314"/>
    <cellStyle name="40 % - Accent1 2 9 2" xfId="2373"/>
    <cellStyle name="40 % - Accent1 2 9 3" xfId="1671"/>
    <cellStyle name="40 % - Accent1 2_20180507-BPEMS tableau de suivi ETP AVRIL test V2" xfId="315"/>
    <cellStyle name="40 % - Accent1 3" xfId="316"/>
    <cellStyle name="40 % - Accent1 3 2" xfId="317"/>
    <cellStyle name="40 % - Accent1 3 2 2" xfId="2375"/>
    <cellStyle name="40 % - Accent1 3 2 3" xfId="1673"/>
    <cellStyle name="40 % - Accent1 3 3" xfId="318"/>
    <cellStyle name="40 % - Accent1 3 3 2" xfId="2376"/>
    <cellStyle name="40 % - Accent1 3 3 3" xfId="1674"/>
    <cellStyle name="40 % - Accent1 3 4" xfId="319"/>
    <cellStyle name="40 % - Accent1 3 4 2" xfId="2377"/>
    <cellStyle name="40 % - Accent1 3 4 3" xfId="1675"/>
    <cellStyle name="40 % - Accent1 3 5" xfId="320"/>
    <cellStyle name="40 % - Accent1 3 5 2" xfId="2378"/>
    <cellStyle name="40 % - Accent1 3 5 3" xfId="1676"/>
    <cellStyle name="40 % - Accent1 3 6" xfId="321"/>
    <cellStyle name="40 % - Accent1 3 6 2" xfId="2379"/>
    <cellStyle name="40 % - Accent1 3 6 3" xfId="1677"/>
    <cellStyle name="40 % - Accent1 3 7" xfId="2374"/>
    <cellStyle name="40 % - Accent1 3 8" xfId="1672"/>
    <cellStyle name="40 % - Accent1 3_20180507-BPEMS tableau de suivi ETP AVRIL test V2" xfId="322"/>
    <cellStyle name="40 % - Accent1 4" xfId="323"/>
    <cellStyle name="40 % - Accent1 4 2" xfId="324"/>
    <cellStyle name="40 % - Accent1 4 2 2" xfId="2381"/>
    <cellStyle name="40 % - Accent1 4 2 3" xfId="1679"/>
    <cellStyle name="40 % - Accent1 4 3" xfId="325"/>
    <cellStyle name="40 % - Accent1 4 3 2" xfId="2382"/>
    <cellStyle name="40 % - Accent1 4 3 3" xfId="1680"/>
    <cellStyle name="40 % - Accent1 4 4" xfId="326"/>
    <cellStyle name="40 % - Accent1 4 4 2" xfId="2383"/>
    <cellStyle name="40 % - Accent1 4 4 3" xfId="1681"/>
    <cellStyle name="40 % - Accent1 4 5" xfId="327"/>
    <cellStyle name="40 % - Accent1 4 5 2" xfId="2384"/>
    <cellStyle name="40 % - Accent1 4 5 3" xfId="1682"/>
    <cellStyle name="40 % - Accent1 4 6" xfId="328"/>
    <cellStyle name="40 % - Accent1 4 6 2" xfId="2385"/>
    <cellStyle name="40 % - Accent1 4 6 3" xfId="1683"/>
    <cellStyle name="40 % - Accent1 4 7" xfId="2380"/>
    <cellStyle name="40 % - Accent1 4 8" xfId="1678"/>
    <cellStyle name="40 % - Accent1 4_20180507-BPEMS tableau de suivi ETP AVRIL test V2" xfId="329"/>
    <cellStyle name="40 % - Accent1 5" xfId="330"/>
    <cellStyle name="40 % - Accent1 6" xfId="331"/>
    <cellStyle name="40 % - Accent1 6 2" xfId="2386"/>
    <cellStyle name="40 % - Accent1 6 3" xfId="1684"/>
    <cellStyle name="40 % - Accent1 7" xfId="332"/>
    <cellStyle name="40 % - Accent1 7 2" xfId="2387"/>
    <cellStyle name="40 % - Accent1 7 3" xfId="1685"/>
    <cellStyle name="40 % - Accent1 8" xfId="333"/>
    <cellStyle name="40 % - Accent1 8 2" xfId="2388"/>
    <cellStyle name="40 % - Accent1 8 3" xfId="1686"/>
    <cellStyle name="40 % - Accent1 9" xfId="334"/>
    <cellStyle name="40 % - Accent1 9 2" xfId="2389"/>
    <cellStyle name="40 % - Accent1 9 3" xfId="1687"/>
    <cellStyle name="40 % - Accent2 10" xfId="335"/>
    <cellStyle name="40 % - Accent2 10 2" xfId="2390"/>
    <cellStyle name="40 % - Accent2 10 3" xfId="1688"/>
    <cellStyle name="40 % - Accent2 11" xfId="336"/>
    <cellStyle name="40 % - Accent2 11 2" xfId="2391"/>
    <cellStyle name="40 % - Accent2 11 3" xfId="1689"/>
    <cellStyle name="40 % - Accent2 12" xfId="337"/>
    <cellStyle name="40 % - Accent2 2" xfId="338"/>
    <cellStyle name="40 % - Accent2 2 10" xfId="339"/>
    <cellStyle name="40 % - Accent2 2 10 2" xfId="2392"/>
    <cellStyle name="40 % - Accent2 2 10 3" xfId="1690"/>
    <cellStyle name="40 % - Accent2 2 11" xfId="340"/>
    <cellStyle name="40 % - Accent2 2 11 2" xfId="2393"/>
    <cellStyle name="40 % - Accent2 2 11 3" xfId="1691"/>
    <cellStyle name="40 % - Accent2 2 12" xfId="341"/>
    <cellStyle name="40 % - Accent2 2 2" xfId="342"/>
    <cellStyle name="40 % - Accent2 2 2 2" xfId="343"/>
    <cellStyle name="40 % - Accent2 2 2 2 2" xfId="2395"/>
    <cellStyle name="40 % - Accent2 2 2 2 3" xfId="1693"/>
    <cellStyle name="40 % - Accent2 2 2 3" xfId="344"/>
    <cellStyle name="40 % - Accent2 2 2 3 2" xfId="2396"/>
    <cellStyle name="40 % - Accent2 2 2 3 3" xfId="1694"/>
    <cellStyle name="40 % - Accent2 2 2 4" xfId="345"/>
    <cellStyle name="40 % - Accent2 2 2 4 2" xfId="2397"/>
    <cellStyle name="40 % - Accent2 2 2 4 3" xfId="1695"/>
    <cellStyle name="40 % - Accent2 2 2 5" xfId="346"/>
    <cellStyle name="40 % - Accent2 2 2 5 2" xfId="2398"/>
    <cellStyle name="40 % - Accent2 2 2 5 3" xfId="1696"/>
    <cellStyle name="40 % - Accent2 2 2 6" xfId="347"/>
    <cellStyle name="40 % - Accent2 2 2 6 2" xfId="2399"/>
    <cellStyle name="40 % - Accent2 2 2 6 3" xfId="1697"/>
    <cellStyle name="40 % - Accent2 2 2 7" xfId="2394"/>
    <cellStyle name="40 % - Accent2 2 2 8" xfId="1692"/>
    <cellStyle name="40 % - Accent2 2 3" xfId="348"/>
    <cellStyle name="40 % - Accent2 2 4" xfId="349"/>
    <cellStyle name="40 % - Accent2 2 4 2" xfId="350"/>
    <cellStyle name="40 % - Accent2 2 4 2 2" xfId="2400"/>
    <cellStyle name="40 % - Accent2 2 4 2 3" xfId="1698"/>
    <cellStyle name="40 % - Accent2 2 5" xfId="351"/>
    <cellStyle name="40 % - Accent2 2 5 2" xfId="352"/>
    <cellStyle name="40 % - Accent2 2 5 2 2" xfId="2402"/>
    <cellStyle name="40 % - Accent2 2 5 2 3" xfId="1700"/>
    <cellStyle name="40 % - Accent2 2 5 3" xfId="353"/>
    <cellStyle name="40 % - Accent2 2 5 3 2" xfId="2403"/>
    <cellStyle name="40 % - Accent2 2 5 3 3" xfId="1701"/>
    <cellStyle name="40 % - Accent2 2 5 4" xfId="354"/>
    <cellStyle name="40 % - Accent2 2 5 4 2" xfId="2404"/>
    <cellStyle name="40 % - Accent2 2 5 4 3" xfId="1702"/>
    <cellStyle name="40 % - Accent2 2 5 5" xfId="355"/>
    <cellStyle name="40 % - Accent2 2 5 5 2" xfId="2405"/>
    <cellStyle name="40 % - Accent2 2 5 5 3" xfId="1703"/>
    <cellStyle name="40 % - Accent2 2 5 6" xfId="356"/>
    <cellStyle name="40 % - Accent2 2 5 6 2" xfId="2406"/>
    <cellStyle name="40 % - Accent2 2 5 6 3" xfId="1704"/>
    <cellStyle name="40 % - Accent2 2 5 7" xfId="2401"/>
    <cellStyle name="40 % - Accent2 2 5 8" xfId="1699"/>
    <cellStyle name="40 % - Accent2 2 6" xfId="357"/>
    <cellStyle name="40 % - Accent2 2 6 2" xfId="2407"/>
    <cellStyle name="40 % - Accent2 2 6 3" xfId="1705"/>
    <cellStyle name="40 % - Accent2 2 7" xfId="358"/>
    <cellStyle name="40 % - Accent2 2 7 2" xfId="2408"/>
    <cellStyle name="40 % - Accent2 2 7 3" xfId="1706"/>
    <cellStyle name="40 % - Accent2 2 8" xfId="359"/>
    <cellStyle name="40 % - Accent2 2 8 2" xfId="2409"/>
    <cellStyle name="40 % - Accent2 2 8 3" xfId="1707"/>
    <cellStyle name="40 % - Accent2 2 9" xfId="360"/>
    <cellStyle name="40 % - Accent2 2 9 2" xfId="2410"/>
    <cellStyle name="40 % - Accent2 2 9 3" xfId="1708"/>
    <cellStyle name="40 % - Accent2 2_20180507-BPEMS tableau de suivi ETP AVRIL test V2" xfId="361"/>
    <cellStyle name="40 % - Accent2 3" xfId="362"/>
    <cellStyle name="40 % - Accent2 3 2" xfId="363"/>
    <cellStyle name="40 % - Accent2 3 2 2" xfId="2412"/>
    <cellStyle name="40 % - Accent2 3 2 3" xfId="1710"/>
    <cellStyle name="40 % - Accent2 3 3" xfId="364"/>
    <cellStyle name="40 % - Accent2 3 3 2" xfId="2413"/>
    <cellStyle name="40 % - Accent2 3 3 3" xfId="1711"/>
    <cellStyle name="40 % - Accent2 3 4" xfId="365"/>
    <cellStyle name="40 % - Accent2 3 4 2" xfId="2414"/>
    <cellStyle name="40 % - Accent2 3 4 3" xfId="1712"/>
    <cellStyle name="40 % - Accent2 3 5" xfId="366"/>
    <cellStyle name="40 % - Accent2 3 5 2" xfId="2415"/>
    <cellStyle name="40 % - Accent2 3 5 3" xfId="1713"/>
    <cellStyle name="40 % - Accent2 3 6" xfId="367"/>
    <cellStyle name="40 % - Accent2 3 6 2" xfId="2416"/>
    <cellStyle name="40 % - Accent2 3 6 3" xfId="1714"/>
    <cellStyle name="40 % - Accent2 3 7" xfId="2411"/>
    <cellStyle name="40 % - Accent2 3 8" xfId="1709"/>
    <cellStyle name="40 % - Accent2 3_20180507-BPEMS tableau de suivi ETP AVRIL test V2" xfId="368"/>
    <cellStyle name="40 % - Accent2 4" xfId="369"/>
    <cellStyle name="40 % - Accent2 4 2" xfId="370"/>
    <cellStyle name="40 % - Accent2 4 2 2" xfId="2418"/>
    <cellStyle name="40 % - Accent2 4 2 3" xfId="1716"/>
    <cellStyle name="40 % - Accent2 4 3" xfId="371"/>
    <cellStyle name="40 % - Accent2 4 3 2" xfId="2419"/>
    <cellStyle name="40 % - Accent2 4 3 3" xfId="1717"/>
    <cellStyle name="40 % - Accent2 4 4" xfId="372"/>
    <cellStyle name="40 % - Accent2 4 4 2" xfId="2420"/>
    <cellStyle name="40 % - Accent2 4 4 3" xfId="1718"/>
    <cellStyle name="40 % - Accent2 4 5" xfId="373"/>
    <cellStyle name="40 % - Accent2 4 5 2" xfId="2421"/>
    <cellStyle name="40 % - Accent2 4 5 3" xfId="1719"/>
    <cellStyle name="40 % - Accent2 4 6" xfId="374"/>
    <cellStyle name="40 % - Accent2 4 6 2" xfId="2422"/>
    <cellStyle name="40 % - Accent2 4 6 3" xfId="1720"/>
    <cellStyle name="40 % - Accent2 4 7" xfId="2417"/>
    <cellStyle name="40 % - Accent2 4 8" xfId="1715"/>
    <cellStyle name="40 % - Accent2 4_20180507-BPEMS tableau de suivi ETP AVRIL test V2" xfId="375"/>
    <cellStyle name="40 % - Accent2 5" xfId="376"/>
    <cellStyle name="40 % - Accent2 6" xfId="377"/>
    <cellStyle name="40 % - Accent2 6 2" xfId="2423"/>
    <cellStyle name="40 % - Accent2 6 3" xfId="1721"/>
    <cellStyle name="40 % - Accent2 7" xfId="378"/>
    <cellStyle name="40 % - Accent2 7 2" xfId="2424"/>
    <cellStyle name="40 % - Accent2 7 3" xfId="1722"/>
    <cellStyle name="40 % - Accent2 8" xfId="379"/>
    <cellStyle name="40 % - Accent2 8 2" xfId="2425"/>
    <cellStyle name="40 % - Accent2 8 3" xfId="1723"/>
    <cellStyle name="40 % - Accent2 9" xfId="380"/>
    <cellStyle name="40 % - Accent2 9 2" xfId="2426"/>
    <cellStyle name="40 % - Accent2 9 3" xfId="1724"/>
    <cellStyle name="40 % - Accent3 10" xfId="381"/>
    <cellStyle name="40 % - Accent3 10 2" xfId="2427"/>
    <cellStyle name="40 % - Accent3 10 3" xfId="1725"/>
    <cellStyle name="40 % - Accent3 11" xfId="382"/>
    <cellStyle name="40 % - Accent3 11 2" xfId="2428"/>
    <cellStyle name="40 % - Accent3 11 3" xfId="1726"/>
    <cellStyle name="40 % - Accent3 12" xfId="383"/>
    <cellStyle name="40 % - Accent3 13" xfId="384"/>
    <cellStyle name="40 % - Accent3 2" xfId="385"/>
    <cellStyle name="40 % - Accent3 2 10" xfId="386"/>
    <cellStyle name="40 % - Accent3 2 10 2" xfId="2429"/>
    <cellStyle name="40 % - Accent3 2 10 3" xfId="1727"/>
    <cellStyle name="40 % - Accent3 2 11" xfId="387"/>
    <cellStyle name="40 % - Accent3 2 11 2" xfId="2430"/>
    <cellStyle name="40 % - Accent3 2 11 3" xfId="1728"/>
    <cellStyle name="40 % - Accent3 2 12" xfId="388"/>
    <cellStyle name="40 % - Accent3 2 13" xfId="389"/>
    <cellStyle name="40 % - Accent3 2 14" xfId="390"/>
    <cellStyle name="40 % - Accent3 2 2" xfId="391"/>
    <cellStyle name="40 % - Accent3 2 2 2" xfId="392"/>
    <cellStyle name="40 % - Accent3 2 2 2 2" xfId="2432"/>
    <cellStyle name="40 % - Accent3 2 2 2 3" xfId="1730"/>
    <cellStyle name="40 % - Accent3 2 2 3" xfId="393"/>
    <cellStyle name="40 % - Accent3 2 2 3 2" xfId="2433"/>
    <cellStyle name="40 % - Accent3 2 2 3 3" xfId="1731"/>
    <cellStyle name="40 % - Accent3 2 2 4" xfId="394"/>
    <cellStyle name="40 % - Accent3 2 2 4 2" xfId="2434"/>
    <cellStyle name="40 % - Accent3 2 2 4 3" xfId="1732"/>
    <cellStyle name="40 % - Accent3 2 2 5" xfId="395"/>
    <cellStyle name="40 % - Accent3 2 2 5 2" xfId="2435"/>
    <cellStyle name="40 % - Accent3 2 2 5 3" xfId="1733"/>
    <cellStyle name="40 % - Accent3 2 2 6" xfId="396"/>
    <cellStyle name="40 % - Accent3 2 2 6 2" xfId="2436"/>
    <cellStyle name="40 % - Accent3 2 2 6 3" xfId="1734"/>
    <cellStyle name="40 % - Accent3 2 2 7" xfId="2431"/>
    <cellStyle name="40 % - Accent3 2 2 8" xfId="1729"/>
    <cellStyle name="40 % - Accent3 2 3" xfId="397"/>
    <cellStyle name="40 % - Accent3 2 4" xfId="398"/>
    <cellStyle name="40 % - Accent3 2 4 2" xfId="399"/>
    <cellStyle name="40 % - Accent3 2 4 2 2" xfId="2437"/>
    <cellStyle name="40 % - Accent3 2 4 2 3" xfId="1735"/>
    <cellStyle name="40 % - Accent3 2 5" xfId="400"/>
    <cellStyle name="40 % - Accent3 2 5 2" xfId="401"/>
    <cellStyle name="40 % - Accent3 2 5 2 2" xfId="2439"/>
    <cellStyle name="40 % - Accent3 2 5 2 3" xfId="1737"/>
    <cellStyle name="40 % - Accent3 2 5 3" xfId="402"/>
    <cellStyle name="40 % - Accent3 2 5 3 2" xfId="2440"/>
    <cellStyle name="40 % - Accent3 2 5 3 3" xfId="1738"/>
    <cellStyle name="40 % - Accent3 2 5 4" xfId="403"/>
    <cellStyle name="40 % - Accent3 2 5 4 2" xfId="2441"/>
    <cellStyle name="40 % - Accent3 2 5 4 3" xfId="1739"/>
    <cellStyle name="40 % - Accent3 2 5 5" xfId="404"/>
    <cellStyle name="40 % - Accent3 2 5 5 2" xfId="2442"/>
    <cellStyle name="40 % - Accent3 2 5 5 3" xfId="1740"/>
    <cellStyle name="40 % - Accent3 2 5 6" xfId="405"/>
    <cellStyle name="40 % - Accent3 2 5 6 2" xfId="2443"/>
    <cellStyle name="40 % - Accent3 2 5 6 3" xfId="1741"/>
    <cellStyle name="40 % - Accent3 2 5 7" xfId="2438"/>
    <cellStyle name="40 % - Accent3 2 5 8" xfId="1736"/>
    <cellStyle name="40 % - Accent3 2 6" xfId="406"/>
    <cellStyle name="40 % - Accent3 2 6 2" xfId="2444"/>
    <cellStyle name="40 % - Accent3 2 6 3" xfId="1742"/>
    <cellStyle name="40 % - Accent3 2 7" xfId="407"/>
    <cellStyle name="40 % - Accent3 2 7 2" xfId="2445"/>
    <cellStyle name="40 % - Accent3 2 7 3" xfId="1743"/>
    <cellStyle name="40 % - Accent3 2 8" xfId="408"/>
    <cellStyle name="40 % - Accent3 2 8 2" xfId="2446"/>
    <cellStyle name="40 % - Accent3 2 8 3" xfId="1744"/>
    <cellStyle name="40 % - Accent3 2 9" xfId="409"/>
    <cellStyle name="40 % - Accent3 2 9 2" xfId="2447"/>
    <cellStyle name="40 % - Accent3 2 9 3" xfId="1745"/>
    <cellStyle name="40 % - Accent3 2_20180507-BPEMS tableau de suivi ETP AVRIL test V2" xfId="410"/>
    <cellStyle name="40 % - Accent3 3" xfId="411"/>
    <cellStyle name="40 % - Accent3 3 2" xfId="412"/>
    <cellStyle name="40 % - Accent3 3 2 2" xfId="2449"/>
    <cellStyle name="40 % - Accent3 3 2 3" xfId="1747"/>
    <cellStyle name="40 % - Accent3 3 3" xfId="413"/>
    <cellStyle name="40 % - Accent3 3 3 2" xfId="2450"/>
    <cellStyle name="40 % - Accent3 3 3 3" xfId="1748"/>
    <cellStyle name="40 % - Accent3 3 4" xfId="414"/>
    <cellStyle name="40 % - Accent3 3 4 2" xfId="2451"/>
    <cellStyle name="40 % - Accent3 3 4 3" xfId="1749"/>
    <cellStyle name="40 % - Accent3 3 5" xfId="415"/>
    <cellStyle name="40 % - Accent3 3 5 2" xfId="2452"/>
    <cellStyle name="40 % - Accent3 3 5 3" xfId="1750"/>
    <cellStyle name="40 % - Accent3 3 6" xfId="416"/>
    <cellStyle name="40 % - Accent3 3 6 2" xfId="2453"/>
    <cellStyle name="40 % - Accent3 3 6 3" xfId="1751"/>
    <cellStyle name="40 % - Accent3 3 7" xfId="2448"/>
    <cellStyle name="40 % - Accent3 3 8" xfId="1746"/>
    <cellStyle name="40 % - Accent3 3_20180507-BPEMS tableau de suivi ETP AVRIL test V2" xfId="417"/>
    <cellStyle name="40 % - Accent3 4" xfId="418"/>
    <cellStyle name="40 % - Accent3 4 2" xfId="419"/>
    <cellStyle name="40 % - Accent3 4 2 2" xfId="2455"/>
    <cellStyle name="40 % - Accent3 4 2 3" xfId="1753"/>
    <cellStyle name="40 % - Accent3 4 3" xfId="420"/>
    <cellStyle name="40 % - Accent3 4 3 2" xfId="2456"/>
    <cellStyle name="40 % - Accent3 4 3 3" xfId="1754"/>
    <cellStyle name="40 % - Accent3 4 4" xfId="421"/>
    <cellStyle name="40 % - Accent3 4 4 2" xfId="2457"/>
    <cellStyle name="40 % - Accent3 4 4 3" xfId="1755"/>
    <cellStyle name="40 % - Accent3 4 5" xfId="422"/>
    <cellStyle name="40 % - Accent3 4 5 2" xfId="2458"/>
    <cellStyle name="40 % - Accent3 4 5 3" xfId="1756"/>
    <cellStyle name="40 % - Accent3 4 6" xfId="423"/>
    <cellStyle name="40 % - Accent3 4 6 2" xfId="2459"/>
    <cellStyle name="40 % - Accent3 4 6 3" xfId="1757"/>
    <cellStyle name="40 % - Accent3 4 7" xfId="2454"/>
    <cellStyle name="40 % - Accent3 4 8" xfId="1752"/>
    <cellStyle name="40 % - Accent3 4_20180507-BPEMS tableau de suivi ETP AVRIL test V2" xfId="424"/>
    <cellStyle name="40 % - Accent3 5" xfId="425"/>
    <cellStyle name="40 % - Accent3 6" xfId="426"/>
    <cellStyle name="40 % - Accent3 6 2" xfId="2460"/>
    <cellStyle name="40 % - Accent3 6 3" xfId="1758"/>
    <cellStyle name="40 % - Accent3 7" xfId="427"/>
    <cellStyle name="40 % - Accent3 7 2" xfId="2461"/>
    <cellStyle name="40 % - Accent3 7 3" xfId="1759"/>
    <cellStyle name="40 % - Accent3 8" xfId="428"/>
    <cellStyle name="40 % - Accent3 8 2" xfId="2462"/>
    <cellStyle name="40 % - Accent3 8 3" xfId="1760"/>
    <cellStyle name="40 % - Accent3 9" xfId="429"/>
    <cellStyle name="40 % - Accent3 9 2" xfId="2463"/>
    <cellStyle name="40 % - Accent3 9 3" xfId="1761"/>
    <cellStyle name="40 % - Accent4 10" xfId="430"/>
    <cellStyle name="40 % - Accent4 10 2" xfId="2464"/>
    <cellStyle name="40 % - Accent4 10 3" xfId="1762"/>
    <cellStyle name="40 % - Accent4 11" xfId="431"/>
    <cellStyle name="40 % - Accent4 11 2" xfId="2465"/>
    <cellStyle name="40 % - Accent4 11 3" xfId="1763"/>
    <cellStyle name="40 % - Accent4 12" xfId="432"/>
    <cellStyle name="40 % - Accent4 13" xfId="433"/>
    <cellStyle name="40 % - Accent4 2" xfId="434"/>
    <cellStyle name="40 % - Accent4 2 10" xfId="435"/>
    <cellStyle name="40 % - Accent4 2 10 2" xfId="2466"/>
    <cellStyle name="40 % - Accent4 2 10 3" xfId="1764"/>
    <cellStyle name="40 % - Accent4 2 11" xfId="436"/>
    <cellStyle name="40 % - Accent4 2 11 2" xfId="2467"/>
    <cellStyle name="40 % - Accent4 2 11 3" xfId="1765"/>
    <cellStyle name="40 % - Accent4 2 12" xfId="437"/>
    <cellStyle name="40 % - Accent4 2 13" xfId="438"/>
    <cellStyle name="40 % - Accent4 2 14" xfId="439"/>
    <cellStyle name="40 % - Accent4 2 2" xfId="440"/>
    <cellStyle name="40 % - Accent4 2 2 2" xfId="441"/>
    <cellStyle name="40 % - Accent4 2 2 2 2" xfId="2469"/>
    <cellStyle name="40 % - Accent4 2 2 2 3" xfId="1767"/>
    <cellStyle name="40 % - Accent4 2 2 3" xfId="442"/>
    <cellStyle name="40 % - Accent4 2 2 3 2" xfId="2470"/>
    <cellStyle name="40 % - Accent4 2 2 3 3" xfId="1768"/>
    <cellStyle name="40 % - Accent4 2 2 4" xfId="443"/>
    <cellStyle name="40 % - Accent4 2 2 4 2" xfId="2471"/>
    <cellStyle name="40 % - Accent4 2 2 4 3" xfId="1769"/>
    <cellStyle name="40 % - Accent4 2 2 5" xfId="444"/>
    <cellStyle name="40 % - Accent4 2 2 5 2" xfId="2472"/>
    <cellStyle name="40 % - Accent4 2 2 5 3" xfId="1770"/>
    <cellStyle name="40 % - Accent4 2 2 6" xfId="445"/>
    <cellStyle name="40 % - Accent4 2 2 6 2" xfId="2473"/>
    <cellStyle name="40 % - Accent4 2 2 6 3" xfId="1771"/>
    <cellStyle name="40 % - Accent4 2 2 7" xfId="2468"/>
    <cellStyle name="40 % - Accent4 2 2 8" xfId="1766"/>
    <cellStyle name="40 % - Accent4 2 3" xfId="446"/>
    <cellStyle name="40 % - Accent4 2 4" xfId="447"/>
    <cellStyle name="40 % - Accent4 2 4 2" xfId="448"/>
    <cellStyle name="40 % - Accent4 2 4 2 2" xfId="2474"/>
    <cellStyle name="40 % - Accent4 2 4 2 3" xfId="1772"/>
    <cellStyle name="40 % - Accent4 2 5" xfId="449"/>
    <cellStyle name="40 % - Accent4 2 5 2" xfId="450"/>
    <cellStyle name="40 % - Accent4 2 5 2 2" xfId="2476"/>
    <cellStyle name="40 % - Accent4 2 5 2 3" xfId="1774"/>
    <cellStyle name="40 % - Accent4 2 5 3" xfId="451"/>
    <cellStyle name="40 % - Accent4 2 5 3 2" xfId="2477"/>
    <cellStyle name="40 % - Accent4 2 5 3 3" xfId="1775"/>
    <cellStyle name="40 % - Accent4 2 5 4" xfId="452"/>
    <cellStyle name="40 % - Accent4 2 5 4 2" xfId="2478"/>
    <cellStyle name="40 % - Accent4 2 5 4 3" xfId="1776"/>
    <cellStyle name="40 % - Accent4 2 5 5" xfId="453"/>
    <cellStyle name="40 % - Accent4 2 5 5 2" xfId="2479"/>
    <cellStyle name="40 % - Accent4 2 5 5 3" xfId="1777"/>
    <cellStyle name="40 % - Accent4 2 5 6" xfId="454"/>
    <cellStyle name="40 % - Accent4 2 5 6 2" xfId="2480"/>
    <cellStyle name="40 % - Accent4 2 5 6 3" xfId="1778"/>
    <cellStyle name="40 % - Accent4 2 5 7" xfId="2475"/>
    <cellStyle name="40 % - Accent4 2 5 8" xfId="1773"/>
    <cellStyle name="40 % - Accent4 2 6" xfId="455"/>
    <cellStyle name="40 % - Accent4 2 6 2" xfId="2481"/>
    <cellStyle name="40 % - Accent4 2 6 3" xfId="1779"/>
    <cellStyle name="40 % - Accent4 2 7" xfId="456"/>
    <cellStyle name="40 % - Accent4 2 7 2" xfId="2482"/>
    <cellStyle name="40 % - Accent4 2 7 3" xfId="1780"/>
    <cellStyle name="40 % - Accent4 2 8" xfId="457"/>
    <cellStyle name="40 % - Accent4 2 8 2" xfId="2483"/>
    <cellStyle name="40 % - Accent4 2 8 3" xfId="1781"/>
    <cellStyle name="40 % - Accent4 2 9" xfId="458"/>
    <cellStyle name="40 % - Accent4 2 9 2" xfId="2484"/>
    <cellStyle name="40 % - Accent4 2 9 3" xfId="1782"/>
    <cellStyle name="40 % - Accent4 2_20180507-BPEMS tableau de suivi ETP AVRIL test V2" xfId="459"/>
    <cellStyle name="40 % - Accent4 3" xfId="460"/>
    <cellStyle name="40 % - Accent4 3 2" xfId="461"/>
    <cellStyle name="40 % - Accent4 3 2 2" xfId="2486"/>
    <cellStyle name="40 % - Accent4 3 2 3" xfId="1784"/>
    <cellStyle name="40 % - Accent4 3 3" xfId="462"/>
    <cellStyle name="40 % - Accent4 3 3 2" xfId="2487"/>
    <cellStyle name="40 % - Accent4 3 3 3" xfId="1785"/>
    <cellStyle name="40 % - Accent4 3 4" xfId="463"/>
    <cellStyle name="40 % - Accent4 3 4 2" xfId="2488"/>
    <cellStyle name="40 % - Accent4 3 4 3" xfId="1786"/>
    <cellStyle name="40 % - Accent4 3 5" xfId="464"/>
    <cellStyle name="40 % - Accent4 3 5 2" xfId="2489"/>
    <cellStyle name="40 % - Accent4 3 5 3" xfId="1787"/>
    <cellStyle name="40 % - Accent4 3 6" xfId="465"/>
    <cellStyle name="40 % - Accent4 3 6 2" xfId="2490"/>
    <cellStyle name="40 % - Accent4 3 6 3" xfId="1788"/>
    <cellStyle name="40 % - Accent4 3 7" xfId="2485"/>
    <cellStyle name="40 % - Accent4 3 8" xfId="1783"/>
    <cellStyle name="40 % - Accent4 3_20180507-BPEMS tableau de suivi ETP AVRIL test V2" xfId="466"/>
    <cellStyle name="40 % - Accent4 4" xfId="467"/>
    <cellStyle name="40 % - Accent4 4 2" xfId="468"/>
    <cellStyle name="40 % - Accent4 4 2 2" xfId="2492"/>
    <cellStyle name="40 % - Accent4 4 2 3" xfId="1790"/>
    <cellStyle name="40 % - Accent4 4 3" xfId="469"/>
    <cellStyle name="40 % - Accent4 4 3 2" xfId="2493"/>
    <cellStyle name="40 % - Accent4 4 3 3" xfId="1791"/>
    <cellStyle name="40 % - Accent4 4 4" xfId="470"/>
    <cellStyle name="40 % - Accent4 4 4 2" xfId="2494"/>
    <cellStyle name="40 % - Accent4 4 4 3" xfId="1792"/>
    <cellStyle name="40 % - Accent4 4 5" xfId="471"/>
    <cellStyle name="40 % - Accent4 4 5 2" xfId="2495"/>
    <cellStyle name="40 % - Accent4 4 5 3" xfId="1793"/>
    <cellStyle name="40 % - Accent4 4 6" xfId="472"/>
    <cellStyle name="40 % - Accent4 4 6 2" xfId="2496"/>
    <cellStyle name="40 % - Accent4 4 6 3" xfId="1794"/>
    <cellStyle name="40 % - Accent4 4 7" xfId="2491"/>
    <cellStyle name="40 % - Accent4 4 8" xfId="1789"/>
    <cellStyle name="40 % - Accent4 4_20180507-BPEMS tableau de suivi ETP AVRIL test V2" xfId="473"/>
    <cellStyle name="40 % - Accent4 5" xfId="474"/>
    <cellStyle name="40 % - Accent4 6" xfId="475"/>
    <cellStyle name="40 % - Accent4 6 2" xfId="2497"/>
    <cellStyle name="40 % - Accent4 6 3" xfId="1795"/>
    <cellStyle name="40 % - Accent4 7" xfId="476"/>
    <cellStyle name="40 % - Accent4 7 2" xfId="2498"/>
    <cellStyle name="40 % - Accent4 7 3" xfId="1796"/>
    <cellStyle name="40 % - Accent4 8" xfId="477"/>
    <cellStyle name="40 % - Accent4 8 2" xfId="2499"/>
    <cellStyle name="40 % - Accent4 8 3" xfId="1797"/>
    <cellStyle name="40 % - Accent4 9" xfId="478"/>
    <cellStyle name="40 % - Accent4 9 2" xfId="2500"/>
    <cellStyle name="40 % - Accent4 9 3" xfId="1798"/>
    <cellStyle name="40 % - Accent5 10" xfId="479"/>
    <cellStyle name="40 % - Accent5 10 2" xfId="2501"/>
    <cellStyle name="40 % - Accent5 10 3" xfId="1799"/>
    <cellStyle name="40 % - Accent5 11" xfId="480"/>
    <cellStyle name="40 % - Accent5 11 2" xfId="2502"/>
    <cellStyle name="40 % - Accent5 11 3" xfId="1800"/>
    <cellStyle name="40 % - Accent5 12" xfId="481"/>
    <cellStyle name="40 % - Accent5 2" xfId="482"/>
    <cellStyle name="40 % - Accent5 2 10" xfId="483"/>
    <cellStyle name="40 % - Accent5 2 10 2" xfId="2503"/>
    <cellStyle name="40 % - Accent5 2 10 3" xfId="1801"/>
    <cellStyle name="40 % - Accent5 2 11" xfId="484"/>
    <cellStyle name="40 % - Accent5 2 11 2" xfId="2504"/>
    <cellStyle name="40 % - Accent5 2 11 3" xfId="1802"/>
    <cellStyle name="40 % - Accent5 2 12" xfId="485"/>
    <cellStyle name="40 % - Accent5 2 13" xfId="486"/>
    <cellStyle name="40 % - Accent5 2 2" xfId="487"/>
    <cellStyle name="40 % - Accent5 2 2 2" xfId="488"/>
    <cellStyle name="40 % - Accent5 2 2 2 2" xfId="2506"/>
    <cellStyle name="40 % - Accent5 2 2 2 3" xfId="1804"/>
    <cellStyle name="40 % - Accent5 2 2 3" xfId="489"/>
    <cellStyle name="40 % - Accent5 2 2 3 2" xfId="2507"/>
    <cellStyle name="40 % - Accent5 2 2 3 3" xfId="1805"/>
    <cellStyle name="40 % - Accent5 2 2 4" xfId="490"/>
    <cellStyle name="40 % - Accent5 2 2 4 2" xfId="2508"/>
    <cellStyle name="40 % - Accent5 2 2 4 3" xfId="1806"/>
    <cellStyle name="40 % - Accent5 2 2 5" xfId="491"/>
    <cellStyle name="40 % - Accent5 2 2 5 2" xfId="2509"/>
    <cellStyle name="40 % - Accent5 2 2 5 3" xfId="1807"/>
    <cellStyle name="40 % - Accent5 2 2 6" xfId="492"/>
    <cellStyle name="40 % - Accent5 2 2 6 2" xfId="2510"/>
    <cellStyle name="40 % - Accent5 2 2 6 3" xfId="1808"/>
    <cellStyle name="40 % - Accent5 2 2 7" xfId="2505"/>
    <cellStyle name="40 % - Accent5 2 2 8" xfId="1803"/>
    <cellStyle name="40 % - Accent5 2 3" xfId="493"/>
    <cellStyle name="40 % - Accent5 2 4" xfId="494"/>
    <cellStyle name="40 % - Accent5 2 4 2" xfId="495"/>
    <cellStyle name="40 % - Accent5 2 4 2 2" xfId="2511"/>
    <cellStyle name="40 % - Accent5 2 4 2 3" xfId="1809"/>
    <cellStyle name="40 % - Accent5 2 5" xfId="496"/>
    <cellStyle name="40 % - Accent5 2 5 2" xfId="497"/>
    <cellStyle name="40 % - Accent5 2 5 2 2" xfId="2513"/>
    <cellStyle name="40 % - Accent5 2 5 2 3" xfId="1811"/>
    <cellStyle name="40 % - Accent5 2 5 3" xfId="498"/>
    <cellStyle name="40 % - Accent5 2 5 3 2" xfId="2514"/>
    <cellStyle name="40 % - Accent5 2 5 3 3" xfId="1812"/>
    <cellStyle name="40 % - Accent5 2 5 4" xfId="499"/>
    <cellStyle name="40 % - Accent5 2 5 4 2" xfId="2515"/>
    <cellStyle name="40 % - Accent5 2 5 4 3" xfId="1813"/>
    <cellStyle name="40 % - Accent5 2 5 5" xfId="500"/>
    <cellStyle name="40 % - Accent5 2 5 5 2" xfId="2516"/>
    <cellStyle name="40 % - Accent5 2 5 5 3" xfId="1814"/>
    <cellStyle name="40 % - Accent5 2 5 6" xfId="501"/>
    <cellStyle name="40 % - Accent5 2 5 6 2" xfId="2517"/>
    <cellStyle name="40 % - Accent5 2 5 6 3" xfId="1815"/>
    <cellStyle name="40 % - Accent5 2 5 7" xfId="2512"/>
    <cellStyle name="40 % - Accent5 2 5 8" xfId="1810"/>
    <cellStyle name="40 % - Accent5 2 6" xfId="502"/>
    <cellStyle name="40 % - Accent5 2 6 2" xfId="2518"/>
    <cellStyle name="40 % - Accent5 2 6 3" xfId="1816"/>
    <cellStyle name="40 % - Accent5 2 7" xfId="503"/>
    <cellStyle name="40 % - Accent5 2 7 2" xfId="2519"/>
    <cellStyle name="40 % - Accent5 2 7 3" xfId="1817"/>
    <cellStyle name="40 % - Accent5 2 8" xfId="504"/>
    <cellStyle name="40 % - Accent5 2 8 2" xfId="2520"/>
    <cellStyle name="40 % - Accent5 2 8 3" xfId="1818"/>
    <cellStyle name="40 % - Accent5 2 9" xfId="505"/>
    <cellStyle name="40 % - Accent5 2 9 2" xfId="2521"/>
    <cellStyle name="40 % - Accent5 2 9 3" xfId="1819"/>
    <cellStyle name="40 % - Accent5 2_20180507-BPEMS tableau de suivi ETP AVRIL test V2" xfId="506"/>
    <cellStyle name="40 % - Accent5 3" xfId="507"/>
    <cellStyle name="40 % - Accent5 3 2" xfId="508"/>
    <cellStyle name="40 % - Accent5 3 2 2" xfId="2523"/>
    <cellStyle name="40 % - Accent5 3 2 3" xfId="1821"/>
    <cellStyle name="40 % - Accent5 3 3" xfId="509"/>
    <cellStyle name="40 % - Accent5 3 3 2" xfId="2524"/>
    <cellStyle name="40 % - Accent5 3 3 3" xfId="1822"/>
    <cellStyle name="40 % - Accent5 3 4" xfId="510"/>
    <cellStyle name="40 % - Accent5 3 4 2" xfId="2525"/>
    <cellStyle name="40 % - Accent5 3 4 3" xfId="1823"/>
    <cellStyle name="40 % - Accent5 3 5" xfId="511"/>
    <cellStyle name="40 % - Accent5 3 5 2" xfId="2526"/>
    <cellStyle name="40 % - Accent5 3 5 3" xfId="1824"/>
    <cellStyle name="40 % - Accent5 3 6" xfId="512"/>
    <cellStyle name="40 % - Accent5 3 6 2" xfId="2527"/>
    <cellStyle name="40 % - Accent5 3 6 3" xfId="1825"/>
    <cellStyle name="40 % - Accent5 3 7" xfId="2522"/>
    <cellStyle name="40 % - Accent5 3 8" xfId="1820"/>
    <cellStyle name="40 % - Accent5 3_20180507-BPEMS tableau de suivi ETP AVRIL test V2" xfId="513"/>
    <cellStyle name="40 % - Accent5 4" xfId="514"/>
    <cellStyle name="40 % - Accent5 4 2" xfId="515"/>
    <cellStyle name="40 % - Accent5 4 2 2" xfId="2529"/>
    <cellStyle name="40 % - Accent5 4 2 3" xfId="1827"/>
    <cellStyle name="40 % - Accent5 4 3" xfId="516"/>
    <cellStyle name="40 % - Accent5 4 3 2" xfId="2530"/>
    <cellStyle name="40 % - Accent5 4 3 3" xfId="1828"/>
    <cellStyle name="40 % - Accent5 4 4" xfId="517"/>
    <cellStyle name="40 % - Accent5 4 4 2" xfId="2531"/>
    <cellStyle name="40 % - Accent5 4 4 3" xfId="1829"/>
    <cellStyle name="40 % - Accent5 4 5" xfId="518"/>
    <cellStyle name="40 % - Accent5 4 5 2" xfId="2532"/>
    <cellStyle name="40 % - Accent5 4 5 3" xfId="1830"/>
    <cellStyle name="40 % - Accent5 4 6" xfId="519"/>
    <cellStyle name="40 % - Accent5 4 6 2" xfId="2533"/>
    <cellStyle name="40 % - Accent5 4 6 3" xfId="1831"/>
    <cellStyle name="40 % - Accent5 4 7" xfId="2528"/>
    <cellStyle name="40 % - Accent5 4 8" xfId="1826"/>
    <cellStyle name="40 % - Accent5 4_20180507-BPEMS tableau de suivi ETP AVRIL test V2" xfId="520"/>
    <cellStyle name="40 % - Accent5 5" xfId="521"/>
    <cellStyle name="40 % - Accent5 6" xfId="522"/>
    <cellStyle name="40 % - Accent5 6 2" xfId="2534"/>
    <cellStyle name="40 % - Accent5 6 3" xfId="1832"/>
    <cellStyle name="40 % - Accent5 7" xfId="523"/>
    <cellStyle name="40 % - Accent5 7 2" xfId="2535"/>
    <cellStyle name="40 % - Accent5 7 3" xfId="1833"/>
    <cellStyle name="40 % - Accent5 8" xfId="524"/>
    <cellStyle name="40 % - Accent5 8 2" xfId="2536"/>
    <cellStyle name="40 % - Accent5 8 3" xfId="1834"/>
    <cellStyle name="40 % - Accent5 9" xfId="525"/>
    <cellStyle name="40 % - Accent5 9 2" xfId="2537"/>
    <cellStyle name="40 % - Accent5 9 3" xfId="1835"/>
    <cellStyle name="40 % - Accent6 10" xfId="526"/>
    <cellStyle name="40 % - Accent6 10 2" xfId="2538"/>
    <cellStyle name="40 % - Accent6 10 3" xfId="1836"/>
    <cellStyle name="40 % - Accent6 11" xfId="527"/>
    <cellStyle name="40 % - Accent6 11 2" xfId="2539"/>
    <cellStyle name="40 % - Accent6 11 3" xfId="1837"/>
    <cellStyle name="40 % - Accent6 12" xfId="528"/>
    <cellStyle name="40 % - Accent6 13" xfId="529"/>
    <cellStyle name="40 % - Accent6 2" xfId="530"/>
    <cellStyle name="40 % - Accent6 2 10" xfId="531"/>
    <cellStyle name="40 % - Accent6 2 10 2" xfId="2540"/>
    <cellStyle name="40 % - Accent6 2 10 3" xfId="1838"/>
    <cellStyle name="40 % - Accent6 2 11" xfId="532"/>
    <cellStyle name="40 % - Accent6 2 11 2" xfId="2541"/>
    <cellStyle name="40 % - Accent6 2 11 3" xfId="1839"/>
    <cellStyle name="40 % - Accent6 2 12" xfId="533"/>
    <cellStyle name="40 % - Accent6 2 13" xfId="534"/>
    <cellStyle name="40 % - Accent6 2 14" xfId="535"/>
    <cellStyle name="40 % - Accent6 2 2" xfId="536"/>
    <cellStyle name="40 % - Accent6 2 2 2" xfId="537"/>
    <cellStyle name="40 % - Accent6 2 2 2 2" xfId="2543"/>
    <cellStyle name="40 % - Accent6 2 2 2 3" xfId="1841"/>
    <cellStyle name="40 % - Accent6 2 2 3" xfId="538"/>
    <cellStyle name="40 % - Accent6 2 2 3 2" xfId="2544"/>
    <cellStyle name="40 % - Accent6 2 2 3 3" xfId="1842"/>
    <cellStyle name="40 % - Accent6 2 2 4" xfId="539"/>
    <cellStyle name="40 % - Accent6 2 2 4 2" xfId="2545"/>
    <cellStyle name="40 % - Accent6 2 2 4 3" xfId="1843"/>
    <cellStyle name="40 % - Accent6 2 2 5" xfId="540"/>
    <cellStyle name="40 % - Accent6 2 2 5 2" xfId="2546"/>
    <cellStyle name="40 % - Accent6 2 2 5 3" xfId="1844"/>
    <cellStyle name="40 % - Accent6 2 2 6" xfId="541"/>
    <cellStyle name="40 % - Accent6 2 2 6 2" xfId="2547"/>
    <cellStyle name="40 % - Accent6 2 2 6 3" xfId="1845"/>
    <cellStyle name="40 % - Accent6 2 2 7" xfId="2542"/>
    <cellStyle name="40 % - Accent6 2 2 8" xfId="1840"/>
    <cellStyle name="40 % - Accent6 2 3" xfId="542"/>
    <cellStyle name="40 % - Accent6 2 4" xfId="543"/>
    <cellStyle name="40 % - Accent6 2 4 2" xfId="544"/>
    <cellStyle name="40 % - Accent6 2 4 2 2" xfId="2548"/>
    <cellStyle name="40 % - Accent6 2 4 2 3" xfId="1846"/>
    <cellStyle name="40 % - Accent6 2 5" xfId="545"/>
    <cellStyle name="40 % - Accent6 2 5 2" xfId="546"/>
    <cellStyle name="40 % - Accent6 2 5 2 2" xfId="2550"/>
    <cellStyle name="40 % - Accent6 2 5 2 3" xfId="1848"/>
    <cellStyle name="40 % - Accent6 2 5 3" xfId="547"/>
    <cellStyle name="40 % - Accent6 2 5 3 2" xfId="2551"/>
    <cellStyle name="40 % - Accent6 2 5 3 3" xfId="1849"/>
    <cellStyle name="40 % - Accent6 2 5 4" xfId="548"/>
    <cellStyle name="40 % - Accent6 2 5 4 2" xfId="2552"/>
    <cellStyle name="40 % - Accent6 2 5 4 3" xfId="1850"/>
    <cellStyle name="40 % - Accent6 2 5 5" xfId="549"/>
    <cellStyle name="40 % - Accent6 2 5 5 2" xfId="2553"/>
    <cellStyle name="40 % - Accent6 2 5 5 3" xfId="1851"/>
    <cellStyle name="40 % - Accent6 2 5 6" xfId="550"/>
    <cellStyle name="40 % - Accent6 2 5 6 2" xfId="2554"/>
    <cellStyle name="40 % - Accent6 2 5 6 3" xfId="1852"/>
    <cellStyle name="40 % - Accent6 2 5 7" xfId="2549"/>
    <cellStyle name="40 % - Accent6 2 5 8" xfId="1847"/>
    <cellStyle name="40 % - Accent6 2 6" xfId="551"/>
    <cellStyle name="40 % - Accent6 2 6 2" xfId="2555"/>
    <cellStyle name="40 % - Accent6 2 6 3" xfId="1853"/>
    <cellStyle name="40 % - Accent6 2 7" xfId="552"/>
    <cellStyle name="40 % - Accent6 2 7 2" xfId="2556"/>
    <cellStyle name="40 % - Accent6 2 7 3" xfId="1854"/>
    <cellStyle name="40 % - Accent6 2 8" xfId="553"/>
    <cellStyle name="40 % - Accent6 2 8 2" xfId="2557"/>
    <cellStyle name="40 % - Accent6 2 8 3" xfId="1855"/>
    <cellStyle name="40 % - Accent6 2 9" xfId="554"/>
    <cellStyle name="40 % - Accent6 2 9 2" xfId="2558"/>
    <cellStyle name="40 % - Accent6 2 9 3" xfId="1856"/>
    <cellStyle name="40 % - Accent6 2_20180507-BPEMS tableau de suivi ETP AVRIL test V2" xfId="555"/>
    <cellStyle name="40 % - Accent6 3" xfId="556"/>
    <cellStyle name="40 % - Accent6 3 2" xfId="557"/>
    <cellStyle name="40 % - Accent6 3 2 2" xfId="2560"/>
    <cellStyle name="40 % - Accent6 3 2 3" xfId="1858"/>
    <cellStyle name="40 % - Accent6 3 3" xfId="558"/>
    <cellStyle name="40 % - Accent6 3 3 2" xfId="2561"/>
    <cellStyle name="40 % - Accent6 3 3 3" xfId="1859"/>
    <cellStyle name="40 % - Accent6 3 4" xfId="559"/>
    <cellStyle name="40 % - Accent6 3 4 2" xfId="2562"/>
    <cellStyle name="40 % - Accent6 3 4 3" xfId="1860"/>
    <cellStyle name="40 % - Accent6 3 5" xfId="560"/>
    <cellStyle name="40 % - Accent6 3 5 2" xfId="2563"/>
    <cellStyle name="40 % - Accent6 3 5 3" xfId="1861"/>
    <cellStyle name="40 % - Accent6 3 6" xfId="561"/>
    <cellStyle name="40 % - Accent6 3 6 2" xfId="2564"/>
    <cellStyle name="40 % - Accent6 3 6 3" xfId="1862"/>
    <cellStyle name="40 % - Accent6 3 7" xfId="2559"/>
    <cellStyle name="40 % - Accent6 3 8" xfId="1857"/>
    <cellStyle name="40 % - Accent6 3_20180507-BPEMS tableau de suivi ETP AVRIL test V2" xfId="562"/>
    <cellStyle name="40 % - Accent6 4" xfId="563"/>
    <cellStyle name="40 % - Accent6 4 2" xfId="564"/>
    <cellStyle name="40 % - Accent6 4 2 2" xfId="2566"/>
    <cellStyle name="40 % - Accent6 4 2 3" xfId="1864"/>
    <cellStyle name="40 % - Accent6 4 3" xfId="565"/>
    <cellStyle name="40 % - Accent6 4 3 2" xfId="2567"/>
    <cellStyle name="40 % - Accent6 4 3 3" xfId="1865"/>
    <cellStyle name="40 % - Accent6 4 4" xfId="566"/>
    <cellStyle name="40 % - Accent6 4 4 2" xfId="2568"/>
    <cellStyle name="40 % - Accent6 4 4 3" xfId="1866"/>
    <cellStyle name="40 % - Accent6 4 5" xfId="567"/>
    <cellStyle name="40 % - Accent6 4 5 2" xfId="2569"/>
    <cellStyle name="40 % - Accent6 4 5 3" xfId="1867"/>
    <cellStyle name="40 % - Accent6 4 6" xfId="568"/>
    <cellStyle name="40 % - Accent6 4 6 2" xfId="2570"/>
    <cellStyle name="40 % - Accent6 4 6 3" xfId="1868"/>
    <cellStyle name="40 % - Accent6 4 7" xfId="2565"/>
    <cellStyle name="40 % - Accent6 4 8" xfId="1863"/>
    <cellStyle name="40 % - Accent6 4_20180507-BPEMS tableau de suivi ETP AVRIL test V2" xfId="569"/>
    <cellStyle name="40 % - Accent6 5" xfId="570"/>
    <cellStyle name="40 % - Accent6 6" xfId="571"/>
    <cellStyle name="40 % - Accent6 6 2" xfId="2571"/>
    <cellStyle name="40 % - Accent6 6 3" xfId="1869"/>
    <cellStyle name="40 % - Accent6 7" xfId="572"/>
    <cellStyle name="40 % - Accent6 7 2" xfId="2572"/>
    <cellStyle name="40 % - Accent6 7 3" xfId="1870"/>
    <cellStyle name="40 % - Accent6 8" xfId="573"/>
    <cellStyle name="40 % - Accent6 8 2" xfId="2573"/>
    <cellStyle name="40 % - Accent6 8 3" xfId="1871"/>
    <cellStyle name="40 % - Accent6 9" xfId="574"/>
    <cellStyle name="40 % - Accent6 9 2" xfId="2574"/>
    <cellStyle name="40 % - Accent6 9 3" xfId="1872"/>
    <cellStyle name="60 % - Accent1 2" xfId="575"/>
    <cellStyle name="60 % - Accent1 2 2" xfId="576"/>
    <cellStyle name="60 % - Accent1 2 3" xfId="577"/>
    <cellStyle name="60 % - Accent1 2 4" xfId="578"/>
    <cellStyle name="60 % - Accent1 2 5" xfId="579"/>
    <cellStyle name="60 % - Accent1 2 6" xfId="580"/>
    <cellStyle name="60 % - Accent1 3" xfId="581"/>
    <cellStyle name="60 % - Accent1 4" xfId="582"/>
    <cellStyle name="60 % - Accent1 5" xfId="583"/>
    <cellStyle name="60 % - Accent1 6" xfId="584"/>
    <cellStyle name="60 % - Accent2 2" xfId="585"/>
    <cellStyle name="60 % - Accent2 2 2" xfId="586"/>
    <cellStyle name="60 % - Accent2 2 3" xfId="587"/>
    <cellStyle name="60 % - Accent2 3" xfId="588"/>
    <cellStyle name="60 % - Accent2 4" xfId="589"/>
    <cellStyle name="60 % - Accent2 5" xfId="590"/>
    <cellStyle name="60 % - Accent3 2" xfId="591"/>
    <cellStyle name="60 % - Accent3 2 2" xfId="592"/>
    <cellStyle name="60 % - Accent3 2 3" xfId="593"/>
    <cellStyle name="60 % - Accent3 2 4" xfId="594"/>
    <cellStyle name="60 % - Accent3 2 5" xfId="595"/>
    <cellStyle name="60 % - Accent3 2 6" xfId="596"/>
    <cellStyle name="60 % - Accent3 3" xfId="597"/>
    <cellStyle name="60 % - Accent3 4" xfId="598"/>
    <cellStyle name="60 % - Accent3 5" xfId="599"/>
    <cellStyle name="60 % - Accent3 6" xfId="600"/>
    <cellStyle name="60 % - Accent4 2" xfId="601"/>
    <cellStyle name="60 % - Accent4 2 2" xfId="602"/>
    <cellStyle name="60 % - Accent4 2 3" xfId="603"/>
    <cellStyle name="60 % - Accent4 2 4" xfId="604"/>
    <cellStyle name="60 % - Accent4 2 5" xfId="605"/>
    <cellStyle name="60 % - Accent4 2 6" xfId="606"/>
    <cellStyle name="60 % - Accent4 3" xfId="607"/>
    <cellStyle name="60 % - Accent4 4" xfId="608"/>
    <cellStyle name="60 % - Accent4 5" xfId="609"/>
    <cellStyle name="60 % - Accent4 6" xfId="610"/>
    <cellStyle name="60 % - Accent5 2" xfId="611"/>
    <cellStyle name="60 % - Accent5 2 2" xfId="612"/>
    <cellStyle name="60 % - Accent5 2 3" xfId="613"/>
    <cellStyle name="60 % - Accent5 3" xfId="614"/>
    <cellStyle name="60 % - Accent5 4" xfId="615"/>
    <cellStyle name="60 % - Accent5 5" xfId="616"/>
    <cellStyle name="60 % - Accent6 2" xfId="617"/>
    <cellStyle name="60 % - Accent6 2 2" xfId="618"/>
    <cellStyle name="60 % - Accent6 2 3" xfId="619"/>
    <cellStyle name="60 % - Accent6 2 4" xfId="620"/>
    <cellStyle name="60 % - Accent6 2 5" xfId="621"/>
    <cellStyle name="60 % - Accent6 2 6" xfId="622"/>
    <cellStyle name="60 % - Accent6 3" xfId="623"/>
    <cellStyle name="60 % - Accent6 4" xfId="624"/>
    <cellStyle name="60 % - Accent6 5" xfId="625"/>
    <cellStyle name="60 % - Accent6 6" xfId="626"/>
    <cellStyle name="Accent1 2" xfId="627"/>
    <cellStyle name="Accent1 2 2" xfId="628"/>
    <cellStyle name="Accent1 2 3" xfId="629"/>
    <cellStyle name="Accent1 2 4" xfId="630"/>
    <cellStyle name="Accent1 2 5" xfId="631"/>
    <cellStyle name="Accent1 2 6" xfId="632"/>
    <cellStyle name="Accent1 3" xfId="633"/>
    <cellStyle name="Accent1 4" xfId="634"/>
    <cellStyle name="Accent1 5" xfId="635"/>
    <cellStyle name="Accent1 6" xfId="636"/>
    <cellStyle name="Accent2 2" xfId="637"/>
    <cellStyle name="Accent2 2 2" xfId="638"/>
    <cellStyle name="Accent2 2 3" xfId="639"/>
    <cellStyle name="Accent2 3" xfId="640"/>
    <cellStyle name="Accent2 4" xfId="641"/>
    <cellStyle name="Accent2 5" xfId="642"/>
    <cellStyle name="Accent3 2" xfId="643"/>
    <cellStyle name="Accent3 2 2" xfId="644"/>
    <cellStyle name="Accent3 2 3" xfId="645"/>
    <cellStyle name="Accent3 3" xfId="646"/>
    <cellStyle name="Accent3 4" xfId="647"/>
    <cellStyle name="Accent3 5" xfId="648"/>
    <cellStyle name="Accent4 2" xfId="649"/>
    <cellStyle name="Accent4 2 2" xfId="650"/>
    <cellStyle name="Accent4 2 3" xfId="651"/>
    <cellStyle name="Accent4 2 4" xfId="652"/>
    <cellStyle name="Accent4 2 5" xfId="653"/>
    <cellStyle name="Accent4 2 6" xfId="654"/>
    <cellStyle name="Accent4 3" xfId="655"/>
    <cellStyle name="Accent4 4" xfId="656"/>
    <cellStyle name="Accent4 5" xfId="657"/>
    <cellStyle name="Accent4 6" xfId="658"/>
    <cellStyle name="Accent5 2" xfId="659"/>
    <cellStyle name="Accent5 2 2" xfId="660"/>
    <cellStyle name="Accent5 2 3" xfId="661"/>
    <cellStyle name="Accent5 3" xfId="662"/>
    <cellStyle name="Accent5 4" xfId="663"/>
    <cellStyle name="Accent5 5" xfId="664"/>
    <cellStyle name="Accent6 2" xfId="665"/>
    <cellStyle name="Accent6 2 2" xfId="666"/>
    <cellStyle name="Accent6 2 3" xfId="667"/>
    <cellStyle name="Accent6 3" xfId="668"/>
    <cellStyle name="Accent6 4" xfId="669"/>
    <cellStyle name="Accent6 5" xfId="670"/>
    <cellStyle name="Avertissement 2" xfId="671"/>
    <cellStyle name="Avertissement 3" xfId="672"/>
    <cellStyle name="Avertissement 4" xfId="673"/>
    <cellStyle name="Calcul 2" xfId="674"/>
    <cellStyle name="Calcul 2 2" xfId="675"/>
    <cellStyle name="Calcul 2 3" xfId="676"/>
    <cellStyle name="Calcul 2 4" xfId="677"/>
    <cellStyle name="Calcul 2 5" xfId="678"/>
    <cellStyle name="Calcul 2 6" xfId="679"/>
    <cellStyle name="Calcul 3" xfId="680"/>
    <cellStyle name="Calcul 4" xfId="681"/>
    <cellStyle name="Calcul 5" xfId="682"/>
    <cellStyle name="Calcul 6" xfId="683"/>
    <cellStyle name="Cellule liée 2" xfId="684"/>
    <cellStyle name="Cellule liée 3" xfId="685"/>
    <cellStyle name="Cellule liée 4" xfId="686"/>
    <cellStyle name="Commentaire 10" xfId="687"/>
    <cellStyle name="Commentaire 10 2" xfId="688"/>
    <cellStyle name="Commentaire 10 2 2" xfId="689"/>
    <cellStyle name="Commentaire 10 2 2 2" xfId="2575"/>
    <cellStyle name="Commentaire 10 2 2 3" xfId="1873"/>
    <cellStyle name="Commentaire 10 3" xfId="690"/>
    <cellStyle name="Commentaire 10 3 2" xfId="691"/>
    <cellStyle name="Commentaire 10 3 2 2" xfId="2576"/>
    <cellStyle name="Commentaire 10 3 2 3" xfId="1874"/>
    <cellStyle name="Commentaire 10 4" xfId="692"/>
    <cellStyle name="Commentaire 10 4 2" xfId="693"/>
    <cellStyle name="Commentaire 10 4 2 2" xfId="2577"/>
    <cellStyle name="Commentaire 10 4 2 3" xfId="1875"/>
    <cellStyle name="Commentaire 10 5" xfId="694"/>
    <cellStyle name="Commentaire 10 5 2" xfId="695"/>
    <cellStyle name="Commentaire 10 5 2 2" xfId="2578"/>
    <cellStyle name="Commentaire 10 5 2 3" xfId="1876"/>
    <cellStyle name="Commentaire 10 6" xfId="696"/>
    <cellStyle name="Commentaire 10 6 2" xfId="697"/>
    <cellStyle name="Commentaire 10 6 2 2" xfId="2579"/>
    <cellStyle name="Commentaire 10 6 2 3" xfId="1877"/>
    <cellStyle name="Commentaire 10 7" xfId="698"/>
    <cellStyle name="Commentaire 10 7 2" xfId="2580"/>
    <cellStyle name="Commentaire 10 7 3" xfId="1878"/>
    <cellStyle name="Commentaire 11" xfId="699"/>
    <cellStyle name="Commentaire 11 2" xfId="700"/>
    <cellStyle name="Commentaire 11 2 2" xfId="2581"/>
    <cellStyle name="Commentaire 11 2 3" xfId="1879"/>
    <cellStyle name="Commentaire 12" xfId="701"/>
    <cellStyle name="Commentaire 12 2" xfId="702"/>
    <cellStyle name="Commentaire 12 2 2" xfId="2582"/>
    <cellStyle name="Commentaire 12 2 3" xfId="1880"/>
    <cellStyle name="Commentaire 13" xfId="703"/>
    <cellStyle name="Commentaire 13 2" xfId="704"/>
    <cellStyle name="Commentaire 13 2 2" xfId="2583"/>
    <cellStyle name="Commentaire 13 2 3" xfId="1881"/>
    <cellStyle name="Commentaire 14" xfId="705"/>
    <cellStyle name="Commentaire 14 2" xfId="706"/>
    <cellStyle name="Commentaire 14 2 2" xfId="2584"/>
    <cellStyle name="Commentaire 14 2 3" xfId="1882"/>
    <cellStyle name="Commentaire 15" xfId="707"/>
    <cellStyle name="Commentaire 15 2" xfId="708"/>
    <cellStyle name="Commentaire 15 2 2" xfId="2585"/>
    <cellStyle name="Commentaire 15 2 3" xfId="1883"/>
    <cellStyle name="Commentaire 16" xfId="709"/>
    <cellStyle name="Commentaire 16 2" xfId="710"/>
    <cellStyle name="Commentaire 16 2 2" xfId="2586"/>
    <cellStyle name="Commentaire 16 2 3" xfId="1884"/>
    <cellStyle name="Commentaire 17" xfId="711"/>
    <cellStyle name="Commentaire 17 2" xfId="712"/>
    <cellStyle name="Commentaire 17 2 2" xfId="2587"/>
    <cellStyle name="Commentaire 17 2 3" xfId="1885"/>
    <cellStyle name="Commentaire 18" xfId="713"/>
    <cellStyle name="Commentaire 18 2" xfId="714"/>
    <cellStyle name="Commentaire 18 2 2" xfId="2588"/>
    <cellStyle name="Commentaire 18 2 3" xfId="1886"/>
    <cellStyle name="Commentaire 19" xfId="715"/>
    <cellStyle name="Commentaire 2" xfId="716"/>
    <cellStyle name="Commentaire 2 10" xfId="717"/>
    <cellStyle name="Commentaire 2 10 2" xfId="718"/>
    <cellStyle name="Commentaire 2 10 2 2" xfId="2589"/>
    <cellStyle name="Commentaire 2 10 2 3" xfId="1887"/>
    <cellStyle name="Commentaire 2 11" xfId="719"/>
    <cellStyle name="Commentaire 2 11 2" xfId="720"/>
    <cellStyle name="Commentaire 2 11 2 2" xfId="2590"/>
    <cellStyle name="Commentaire 2 11 2 3" xfId="1888"/>
    <cellStyle name="Commentaire 2 12" xfId="721"/>
    <cellStyle name="Commentaire 2 12 2" xfId="722"/>
    <cellStyle name="Commentaire 2 12 2 2" xfId="2591"/>
    <cellStyle name="Commentaire 2 12 2 3" xfId="1889"/>
    <cellStyle name="Commentaire 2 13" xfId="723"/>
    <cellStyle name="Commentaire 2 14" xfId="724"/>
    <cellStyle name="Commentaire 2 15" xfId="725"/>
    <cellStyle name="Commentaire 2 2" xfId="726"/>
    <cellStyle name="Commentaire 2 2 2" xfId="727"/>
    <cellStyle name="Commentaire 2 2 2 2" xfId="728"/>
    <cellStyle name="Commentaire 2 2 2 2 2" xfId="2592"/>
    <cellStyle name="Commentaire 2 2 2 2 3" xfId="1890"/>
    <cellStyle name="Commentaire 2 2 3" xfId="729"/>
    <cellStyle name="Commentaire 2 2 3 2" xfId="730"/>
    <cellStyle name="Commentaire 2 2 3 2 2" xfId="2593"/>
    <cellStyle name="Commentaire 2 2 3 2 3" xfId="1891"/>
    <cellStyle name="Commentaire 2 2 4" xfId="731"/>
    <cellStyle name="Commentaire 2 2 4 2" xfId="732"/>
    <cellStyle name="Commentaire 2 2 4 2 2" xfId="2594"/>
    <cellStyle name="Commentaire 2 2 4 2 3" xfId="1892"/>
    <cellStyle name="Commentaire 2 2 5" xfId="733"/>
    <cellStyle name="Commentaire 2 2 5 2" xfId="734"/>
    <cellStyle name="Commentaire 2 2 5 2 2" xfId="2595"/>
    <cellStyle name="Commentaire 2 2 5 2 3" xfId="1893"/>
    <cellStyle name="Commentaire 2 2 6" xfId="735"/>
    <cellStyle name="Commentaire 2 2 6 2" xfId="736"/>
    <cellStyle name="Commentaire 2 2 6 2 2" xfId="2596"/>
    <cellStyle name="Commentaire 2 2 6 2 3" xfId="1894"/>
    <cellStyle name="Commentaire 2 2 7" xfId="737"/>
    <cellStyle name="Commentaire 2 2 8" xfId="738"/>
    <cellStyle name="Commentaire 2 2 8 2" xfId="2597"/>
    <cellStyle name="Commentaire 2 2 8 3" xfId="1895"/>
    <cellStyle name="Commentaire 2 3" xfId="739"/>
    <cellStyle name="Commentaire 2 4" xfId="740"/>
    <cellStyle name="Commentaire 2 4 2" xfId="741"/>
    <cellStyle name="Commentaire 2 5" xfId="742"/>
    <cellStyle name="Commentaire 2 5 2" xfId="743"/>
    <cellStyle name="Commentaire 2 5 2 2" xfId="744"/>
    <cellStyle name="Commentaire 2 5 2 2 2" xfId="2598"/>
    <cellStyle name="Commentaire 2 5 2 2 3" xfId="1896"/>
    <cellStyle name="Commentaire 2 5 3" xfId="745"/>
    <cellStyle name="Commentaire 2 5 3 2" xfId="746"/>
    <cellStyle name="Commentaire 2 5 3 2 2" xfId="2599"/>
    <cellStyle name="Commentaire 2 5 3 2 3" xfId="1897"/>
    <cellStyle name="Commentaire 2 5 4" xfId="747"/>
    <cellStyle name="Commentaire 2 5 4 2" xfId="748"/>
    <cellStyle name="Commentaire 2 5 4 2 2" xfId="2600"/>
    <cellStyle name="Commentaire 2 5 4 2 3" xfId="1898"/>
    <cellStyle name="Commentaire 2 5 5" xfId="749"/>
    <cellStyle name="Commentaire 2 5 5 2" xfId="750"/>
    <cellStyle name="Commentaire 2 5 5 2 2" xfId="2601"/>
    <cellStyle name="Commentaire 2 5 5 2 3" xfId="1899"/>
    <cellStyle name="Commentaire 2 5 6" xfId="751"/>
    <cellStyle name="Commentaire 2 5 6 2" xfId="752"/>
    <cellStyle name="Commentaire 2 5 6 2 2" xfId="2602"/>
    <cellStyle name="Commentaire 2 5 6 2 3" xfId="1900"/>
    <cellStyle name="Commentaire 2 5 7" xfId="753"/>
    <cellStyle name="Commentaire 2 5 7 2" xfId="2603"/>
    <cellStyle name="Commentaire 2 5 7 3" xfId="1901"/>
    <cellStyle name="Commentaire 2 6" xfId="754"/>
    <cellStyle name="Commentaire 2 6 2" xfId="755"/>
    <cellStyle name="Commentaire 2 6 2 2" xfId="756"/>
    <cellStyle name="Commentaire 2 6 2 2 2" xfId="2604"/>
    <cellStyle name="Commentaire 2 6 2 2 3" xfId="1902"/>
    <cellStyle name="Commentaire 2 6 3" xfId="757"/>
    <cellStyle name="Commentaire 2 6 3 2" xfId="758"/>
    <cellStyle name="Commentaire 2 6 3 2 2" xfId="2605"/>
    <cellStyle name="Commentaire 2 6 3 2 3" xfId="1903"/>
    <cellStyle name="Commentaire 2 6 4" xfId="759"/>
    <cellStyle name="Commentaire 2 6 4 2" xfId="760"/>
    <cellStyle name="Commentaire 2 6 4 2 2" xfId="2606"/>
    <cellStyle name="Commentaire 2 6 4 2 3" xfId="1904"/>
    <cellStyle name="Commentaire 2 6 5" xfId="761"/>
    <cellStyle name="Commentaire 2 6 5 2" xfId="762"/>
    <cellStyle name="Commentaire 2 6 5 2 2" xfId="2607"/>
    <cellStyle name="Commentaire 2 6 5 2 3" xfId="1905"/>
    <cellStyle name="Commentaire 2 6 6" xfId="763"/>
    <cellStyle name="Commentaire 2 6 6 2" xfId="764"/>
    <cellStyle name="Commentaire 2 6 6 2 2" xfId="2608"/>
    <cellStyle name="Commentaire 2 6 6 2 3" xfId="1906"/>
    <cellStyle name="Commentaire 2 6 7" xfId="765"/>
    <cellStyle name="Commentaire 2 6 7 2" xfId="2609"/>
    <cellStyle name="Commentaire 2 6 7 3" xfId="1907"/>
    <cellStyle name="Commentaire 2 7" xfId="766"/>
    <cellStyle name="Commentaire 2 7 2" xfId="767"/>
    <cellStyle name="Commentaire 2 7 2 2" xfId="2610"/>
    <cellStyle name="Commentaire 2 7 2 3" xfId="1908"/>
    <cellStyle name="Commentaire 2 8" xfId="768"/>
    <cellStyle name="Commentaire 2 8 2" xfId="769"/>
    <cellStyle name="Commentaire 2 8 2 2" xfId="2611"/>
    <cellStyle name="Commentaire 2 8 2 3" xfId="1909"/>
    <cellStyle name="Commentaire 2 9" xfId="770"/>
    <cellStyle name="Commentaire 2 9 2" xfId="771"/>
    <cellStyle name="Commentaire 2 9 2 2" xfId="2612"/>
    <cellStyle name="Commentaire 2 9 2 3" xfId="1910"/>
    <cellStyle name="Commentaire 20" xfId="772"/>
    <cellStyle name="Commentaire 3" xfId="773"/>
    <cellStyle name="Commentaire 3 2" xfId="774"/>
    <cellStyle name="Commentaire 3 2 2" xfId="775"/>
    <cellStyle name="Commentaire 3 2 3" xfId="776"/>
    <cellStyle name="Commentaire 3 2 3 2" xfId="2613"/>
    <cellStyle name="Commentaire 3 2 3 3" xfId="1911"/>
    <cellStyle name="Commentaire 3 3" xfId="777"/>
    <cellStyle name="Commentaire 3 3 2" xfId="778"/>
    <cellStyle name="Commentaire 3 3 2 2" xfId="2614"/>
    <cellStyle name="Commentaire 3 3 2 3" xfId="1912"/>
    <cellStyle name="Commentaire 3 4" xfId="779"/>
    <cellStyle name="Commentaire 3 4 2" xfId="780"/>
    <cellStyle name="Commentaire 3 4 2 2" xfId="2615"/>
    <cellStyle name="Commentaire 3 4 2 3" xfId="1913"/>
    <cellStyle name="Commentaire 3 5" xfId="781"/>
    <cellStyle name="Commentaire 3 5 2" xfId="782"/>
    <cellStyle name="Commentaire 3 5 2 2" xfId="2616"/>
    <cellStyle name="Commentaire 3 5 2 3" xfId="1914"/>
    <cellStyle name="Commentaire 3 6" xfId="783"/>
    <cellStyle name="Commentaire 3 6 2" xfId="784"/>
    <cellStyle name="Commentaire 3 6 2 2" xfId="2617"/>
    <cellStyle name="Commentaire 3 6 2 3" xfId="1915"/>
    <cellStyle name="Commentaire 3 7" xfId="785"/>
    <cellStyle name="Commentaire 3 8" xfId="786"/>
    <cellStyle name="Commentaire 3 8 2" xfId="2618"/>
    <cellStyle name="Commentaire 3 8 3" xfId="1916"/>
    <cellStyle name="Commentaire 4" xfId="787"/>
    <cellStyle name="Commentaire 4 2" xfId="788"/>
    <cellStyle name="Commentaire 4 2 2" xfId="789"/>
    <cellStyle name="Commentaire 4 2 3" xfId="790"/>
    <cellStyle name="Commentaire 4 2 3 2" xfId="2619"/>
    <cellStyle name="Commentaire 4 2 3 3" xfId="1917"/>
    <cellStyle name="Commentaire 4 3" xfId="791"/>
    <cellStyle name="Commentaire 4 3 2" xfId="792"/>
    <cellStyle name="Commentaire 4 3 2 2" xfId="2620"/>
    <cellStyle name="Commentaire 4 3 2 3" xfId="1918"/>
    <cellStyle name="Commentaire 4 4" xfId="793"/>
    <cellStyle name="Commentaire 4 4 2" xfId="794"/>
    <cellStyle name="Commentaire 4 4 2 2" xfId="2621"/>
    <cellStyle name="Commentaire 4 4 2 3" xfId="1919"/>
    <cellStyle name="Commentaire 4 5" xfId="795"/>
    <cellStyle name="Commentaire 4 5 2" xfId="796"/>
    <cellStyle name="Commentaire 4 5 2 2" xfId="2622"/>
    <cellStyle name="Commentaire 4 5 2 3" xfId="1920"/>
    <cellStyle name="Commentaire 4 6" xfId="797"/>
    <cellStyle name="Commentaire 4 6 2" xfId="798"/>
    <cellStyle name="Commentaire 4 6 2 2" xfId="2623"/>
    <cellStyle name="Commentaire 4 6 2 3" xfId="1921"/>
    <cellStyle name="Commentaire 4 7" xfId="799"/>
    <cellStyle name="Commentaire 4 8" xfId="800"/>
    <cellStyle name="Commentaire 4 8 2" xfId="2624"/>
    <cellStyle name="Commentaire 4 8 3" xfId="1922"/>
    <cellStyle name="Commentaire 5" xfId="801"/>
    <cellStyle name="Commentaire 6" xfId="802"/>
    <cellStyle name="Commentaire 6 2" xfId="803"/>
    <cellStyle name="Commentaire 6 2 2" xfId="804"/>
    <cellStyle name="Commentaire 6 2 3" xfId="805"/>
    <cellStyle name="Commentaire 6 2 3 2" xfId="2625"/>
    <cellStyle name="Commentaire 6 2 3 3" xfId="1923"/>
    <cellStyle name="Commentaire 6 3" xfId="806"/>
    <cellStyle name="Commentaire 6 3 2" xfId="807"/>
    <cellStyle name="Commentaire 6 3 2 2" xfId="2626"/>
    <cellStyle name="Commentaire 6 3 2 3" xfId="1924"/>
    <cellStyle name="Commentaire 6 4" xfId="808"/>
    <cellStyle name="Commentaire 6 4 2" xfId="809"/>
    <cellStyle name="Commentaire 6 4 2 2" xfId="2627"/>
    <cellStyle name="Commentaire 6 4 2 3" xfId="1925"/>
    <cellStyle name="Commentaire 6 5" xfId="810"/>
    <cellStyle name="Commentaire 6 5 2" xfId="811"/>
    <cellStyle name="Commentaire 6 5 2 2" xfId="2628"/>
    <cellStyle name="Commentaire 6 5 2 3" xfId="1926"/>
    <cellStyle name="Commentaire 6 6" xfId="812"/>
    <cellStyle name="Commentaire 6 6 2" xfId="813"/>
    <cellStyle name="Commentaire 6 6 2 2" xfId="2629"/>
    <cellStyle name="Commentaire 6 6 2 3" xfId="1927"/>
    <cellStyle name="Commentaire 6 7" xfId="814"/>
    <cellStyle name="Commentaire 6 8" xfId="815"/>
    <cellStyle name="Commentaire 6 8 2" xfId="2630"/>
    <cellStyle name="Commentaire 6 8 3" xfId="1928"/>
    <cellStyle name="Commentaire 7" xfId="816"/>
    <cellStyle name="Commentaire 7 2" xfId="817"/>
    <cellStyle name="Commentaire 7 2 2" xfId="818"/>
    <cellStyle name="Commentaire 7 2 2 2" xfId="2631"/>
    <cellStyle name="Commentaire 7 2 2 3" xfId="1929"/>
    <cellStyle name="Commentaire 7 3" xfId="819"/>
    <cellStyle name="Commentaire 7 3 2" xfId="820"/>
    <cellStyle name="Commentaire 7 3 2 2" xfId="2632"/>
    <cellStyle name="Commentaire 7 3 2 3" xfId="1930"/>
    <cellStyle name="Commentaire 7 4" xfId="821"/>
    <cellStyle name="Commentaire 7 4 2" xfId="822"/>
    <cellStyle name="Commentaire 7 4 2 2" xfId="2633"/>
    <cellStyle name="Commentaire 7 4 2 3" xfId="1931"/>
    <cellStyle name="Commentaire 7 5" xfId="823"/>
    <cellStyle name="Commentaire 7 5 2" xfId="824"/>
    <cellStyle name="Commentaire 7 5 2 2" xfId="2634"/>
    <cellStyle name="Commentaire 7 5 2 3" xfId="1932"/>
    <cellStyle name="Commentaire 7 6" xfId="825"/>
    <cellStyle name="Commentaire 7 6 2" xfId="826"/>
    <cellStyle name="Commentaire 7 6 2 2" xfId="2635"/>
    <cellStyle name="Commentaire 7 6 2 3" xfId="1933"/>
    <cellStyle name="Commentaire 7 7" xfId="827"/>
    <cellStyle name="Commentaire 7 8" xfId="828"/>
    <cellStyle name="Commentaire 7 8 2" xfId="2636"/>
    <cellStyle name="Commentaire 7 8 3" xfId="1934"/>
    <cellStyle name="Commentaire 8" xfId="829"/>
    <cellStyle name="Commentaire 9" xfId="830"/>
    <cellStyle name="Commentaire 9 2" xfId="831"/>
    <cellStyle name="Commentaire 9 2 2" xfId="832"/>
    <cellStyle name="Commentaire 9 2 2 2" xfId="2637"/>
    <cellStyle name="Commentaire 9 2 2 3" xfId="1935"/>
    <cellStyle name="Commentaire 9 3" xfId="833"/>
    <cellStyle name="Commentaire 9 3 2" xfId="834"/>
    <cellStyle name="Commentaire 9 3 2 2" xfId="2638"/>
    <cellStyle name="Commentaire 9 3 2 3" xfId="1936"/>
    <cellStyle name="Commentaire 9 4" xfId="835"/>
    <cellStyle name="Commentaire 9 4 2" xfId="836"/>
    <cellStyle name="Commentaire 9 4 2 2" xfId="2639"/>
    <cellStyle name="Commentaire 9 4 2 3" xfId="1937"/>
    <cellStyle name="Commentaire 9 5" xfId="837"/>
    <cellStyle name="Commentaire 9 5 2" xfId="838"/>
    <cellStyle name="Commentaire 9 5 2 2" xfId="2640"/>
    <cellStyle name="Commentaire 9 5 2 3" xfId="1938"/>
    <cellStyle name="Commentaire 9 6" xfId="839"/>
    <cellStyle name="Commentaire 9 6 2" xfId="840"/>
    <cellStyle name="Commentaire 9 6 2 2" xfId="2641"/>
    <cellStyle name="Commentaire 9 6 2 3" xfId="1939"/>
    <cellStyle name="Commentaire 9 7" xfId="841"/>
    <cellStyle name="Commentaire 9 7 2" xfId="2642"/>
    <cellStyle name="Commentaire 9 7 3" xfId="1940"/>
    <cellStyle name="Entrée 2" xfId="842"/>
    <cellStyle name="Entrée 2 2" xfId="843"/>
    <cellStyle name="Entrée 2 3" xfId="844"/>
    <cellStyle name="Entrée 3" xfId="845"/>
    <cellStyle name="Entrée 4" xfId="846"/>
    <cellStyle name="Entrée 5" xfId="847"/>
    <cellStyle name="Euro" xfId="848"/>
    <cellStyle name="Euro 10" xfId="1941"/>
    <cellStyle name="Euro 2" xfId="849"/>
    <cellStyle name="Euro 2 2" xfId="850"/>
    <cellStyle name="Euro 2 2 2" xfId="2644"/>
    <cellStyle name="Euro 2 2 3" xfId="1942"/>
    <cellStyle name="Euro 2 3" xfId="851"/>
    <cellStyle name="Euro 2 3 2" xfId="2645"/>
    <cellStyle name="Euro 2 3 3" xfId="1943"/>
    <cellStyle name="Euro 2 4" xfId="852"/>
    <cellStyle name="Euro 2 5" xfId="853"/>
    <cellStyle name="Euro 2 6" xfId="854"/>
    <cellStyle name="Euro 2 6 2" xfId="2646"/>
    <cellStyle name="Euro 2 6 3" xfId="1944"/>
    <cellStyle name="Euro 2 7" xfId="855"/>
    <cellStyle name="Euro 3" xfId="856"/>
    <cellStyle name="Euro 3 2" xfId="857"/>
    <cellStyle name="Euro 3 2 2" xfId="2648"/>
    <cellStyle name="Euro 3 2 3" xfId="1946"/>
    <cellStyle name="Euro 3 3" xfId="858"/>
    <cellStyle name="Euro 3 4" xfId="859"/>
    <cellStyle name="Euro 3 4 2" xfId="2649"/>
    <cellStyle name="Euro 3 4 3" xfId="1947"/>
    <cellStyle name="Euro 3 5" xfId="2647"/>
    <cellStyle name="Euro 3 6" xfId="1945"/>
    <cellStyle name="Euro 4" xfId="860"/>
    <cellStyle name="Euro 4 2" xfId="2650"/>
    <cellStyle name="Euro 4 3" xfId="1948"/>
    <cellStyle name="Euro 5" xfId="861"/>
    <cellStyle name="Euro 6" xfId="862"/>
    <cellStyle name="Euro 7" xfId="863"/>
    <cellStyle name="Euro 8" xfId="864"/>
    <cellStyle name="Euro 8 2" xfId="2651"/>
    <cellStyle name="Euro 8 3" xfId="1949"/>
    <cellStyle name="Euro 9" xfId="2643"/>
    <cellStyle name="Euro_20180523_BPEMS_V7_Suivi de la réforme SG 2017-2018" xfId="865"/>
    <cellStyle name="Insatisfaisant 2" xfId="866"/>
    <cellStyle name="Insatisfaisant 2 2" xfId="867"/>
    <cellStyle name="Insatisfaisant 2 3" xfId="868"/>
    <cellStyle name="Insatisfaisant 3" xfId="869"/>
    <cellStyle name="Insatisfaisant 4" xfId="870"/>
    <cellStyle name="Insatisfaisant 5" xfId="871"/>
    <cellStyle name="Lien hypertexte" xfId="2834" builtinId="8"/>
    <cellStyle name="Lien hypertexte 2" xfId="872"/>
    <cellStyle name="Lien hypertexte 3" xfId="873"/>
    <cellStyle name="Milliers 10" xfId="874"/>
    <cellStyle name="Milliers 10 2" xfId="875"/>
    <cellStyle name="Milliers 2" xfId="876"/>
    <cellStyle name="Milliers 2 10" xfId="877"/>
    <cellStyle name="Milliers 2 2" xfId="878"/>
    <cellStyle name="Milliers 2 2 2" xfId="879"/>
    <cellStyle name="Milliers 2 2 3" xfId="880"/>
    <cellStyle name="Milliers 2 3" xfId="881"/>
    <cellStyle name="Milliers 2 4" xfId="882"/>
    <cellStyle name="Milliers 2 5" xfId="883"/>
    <cellStyle name="Milliers 2 6" xfId="884"/>
    <cellStyle name="Milliers 2 7" xfId="885"/>
    <cellStyle name="Milliers 2 8" xfId="886"/>
    <cellStyle name="Milliers 2 9" xfId="887"/>
    <cellStyle name="Milliers 2_20180418_BPEM_Cibles 2018_RECAP DIRSG" xfId="888"/>
    <cellStyle name="Milliers 3" xfId="889"/>
    <cellStyle name="Milliers 3 2" xfId="890"/>
    <cellStyle name="Milliers 3 3" xfId="891"/>
    <cellStyle name="Milliers 3 4" xfId="892"/>
    <cellStyle name="Milliers 3 5" xfId="893"/>
    <cellStyle name="Milliers 3 5 2" xfId="894"/>
    <cellStyle name="Milliers 3 6" xfId="895"/>
    <cellStyle name="Milliers 3 7" xfId="896"/>
    <cellStyle name="Milliers 3 8" xfId="897"/>
    <cellStyle name="Milliers 3 9" xfId="898"/>
    <cellStyle name="Milliers 4" xfId="899"/>
    <cellStyle name="Milliers 4 2" xfId="900"/>
    <cellStyle name="Milliers 5" xfId="901"/>
    <cellStyle name="Milliers 5 2" xfId="902"/>
    <cellStyle name="Milliers 5 3" xfId="903"/>
    <cellStyle name="Milliers 6" xfId="904"/>
    <cellStyle name="Milliers 6 2" xfId="905"/>
    <cellStyle name="Milliers 6 3" xfId="906"/>
    <cellStyle name="Milliers 7" xfId="907"/>
    <cellStyle name="Milliers 7 2" xfId="908"/>
    <cellStyle name="Milliers 8" xfId="909"/>
    <cellStyle name="Milliers 8 2" xfId="910"/>
    <cellStyle name="Milliers 9" xfId="911"/>
    <cellStyle name="Milliers 9 2" xfId="912"/>
    <cellStyle name="Monétaire 2" xfId="913"/>
    <cellStyle name="Monétaire 2 2" xfId="914"/>
    <cellStyle name="Monétaire 2 2 2" xfId="2653"/>
    <cellStyle name="Monétaire 2 2 3" xfId="1951"/>
    <cellStyle name="Monétaire 2 3" xfId="915"/>
    <cellStyle name="Monétaire 2 3 2" xfId="2654"/>
    <cellStyle name="Monétaire 2 3 3" xfId="1952"/>
    <cellStyle name="Monétaire 2 4" xfId="916"/>
    <cellStyle name="Monétaire 2 5" xfId="2652"/>
    <cellStyle name="Monétaire 2 6" xfId="1950"/>
    <cellStyle name="Monétaire 3" xfId="917"/>
    <cellStyle name="Monétaire 3 2" xfId="918"/>
    <cellStyle name="Monétaire 3 2 2" xfId="2656"/>
    <cellStyle name="Monétaire 3 2 3" xfId="1954"/>
    <cellStyle name="Monétaire 3 3" xfId="919"/>
    <cellStyle name="Monétaire 3 3 2" xfId="2657"/>
    <cellStyle name="Monétaire 3 3 3" xfId="1955"/>
    <cellStyle name="Monétaire 3 4" xfId="2655"/>
    <cellStyle name="Monétaire 3 5" xfId="1953"/>
    <cellStyle name="Neutre 2" xfId="920"/>
    <cellStyle name="Neutre 2 2" xfId="921"/>
    <cellStyle name="Neutre 2 3" xfId="922"/>
    <cellStyle name="Neutre 2 4" xfId="923"/>
    <cellStyle name="Neutre 3" xfId="924"/>
    <cellStyle name="Neutre 4" xfId="925"/>
    <cellStyle name="Neutre 5" xfId="926"/>
    <cellStyle name="Neutre 6" xfId="927"/>
    <cellStyle name="NiveauLigne_7_Effectifs 310 - Septembre 2013" xfId="928"/>
    <cellStyle name="Normal" xfId="0" builtinId="0"/>
    <cellStyle name="Normal 10" xfId="929"/>
    <cellStyle name="Normal 10 2" xfId="930"/>
    <cellStyle name="Normal 10 3" xfId="931"/>
    <cellStyle name="Normal 100" xfId="932"/>
    <cellStyle name="Normal 100 2" xfId="933"/>
    <cellStyle name="Normal 101" xfId="934"/>
    <cellStyle name="Normal 102" xfId="935"/>
    <cellStyle name="Normal 102 2" xfId="936"/>
    <cellStyle name="Normal 103" xfId="937"/>
    <cellStyle name="Normal 103 2" xfId="2658"/>
    <cellStyle name="Normal 103 3" xfId="1956"/>
    <cellStyle name="Normal 103 4" xfId="1427"/>
    <cellStyle name="Normal 104" xfId="938"/>
    <cellStyle name="Normal 105" xfId="939"/>
    <cellStyle name="Normal 106" xfId="940"/>
    <cellStyle name="Normal 106 2" xfId="941"/>
    <cellStyle name="Normal 107" xfId="942"/>
    <cellStyle name="Normal 107 2" xfId="2659"/>
    <cellStyle name="Normal 107 3" xfId="1957"/>
    <cellStyle name="Normal 108" xfId="943"/>
    <cellStyle name="Normal 109" xfId="944"/>
    <cellStyle name="Normal 109 2" xfId="945"/>
    <cellStyle name="Normal 109 2 2" xfId="946"/>
    <cellStyle name="Normal 109 3" xfId="947"/>
    <cellStyle name="Normal 11" xfId="948"/>
    <cellStyle name="Normal 11 2" xfId="949"/>
    <cellStyle name="Normal 11 3" xfId="950"/>
    <cellStyle name="Normal 11 3 2" xfId="951"/>
    <cellStyle name="Normal 11 3 2 2" xfId="2661"/>
    <cellStyle name="Normal 11 3 2 3" xfId="1959"/>
    <cellStyle name="Normal 11 3 3" xfId="952"/>
    <cellStyle name="Normal 11 3 3 2" xfId="2662"/>
    <cellStyle name="Normal 11 3 3 3" xfId="1960"/>
    <cellStyle name="Normal 11 3 4" xfId="953"/>
    <cellStyle name="Normal 11 3 4 2" xfId="2663"/>
    <cellStyle name="Normal 11 3 4 3" xfId="1961"/>
    <cellStyle name="Normal 11 3 5" xfId="954"/>
    <cellStyle name="Normal 11 3 5 2" xfId="2664"/>
    <cellStyle name="Normal 11 3 5 3" xfId="1962"/>
    <cellStyle name="Normal 11 3 6" xfId="955"/>
    <cellStyle name="Normal 11 3 6 2" xfId="2665"/>
    <cellStyle name="Normal 11 3 6 3" xfId="1963"/>
    <cellStyle name="Normal 11 3 7" xfId="956"/>
    <cellStyle name="Normal 11 3 8" xfId="2660"/>
    <cellStyle name="Normal 11 3 9" xfId="1958"/>
    <cellStyle name="Normal 11 4" xfId="957"/>
    <cellStyle name="Normal 11_20180507-BPEMS tableau de suivi ETP AVRIL test V2" xfId="958"/>
    <cellStyle name="Normal 110" xfId="959"/>
    <cellStyle name="Normal 111" xfId="1428"/>
    <cellStyle name="Normal 112" xfId="2836"/>
    <cellStyle name="Normal 113" xfId="2835"/>
    <cellStyle name="Normal 115" xfId="2837"/>
    <cellStyle name="Normal 116" xfId="2833"/>
    <cellStyle name="Normal 117" xfId="2838"/>
    <cellStyle name="Normal 119" xfId="2839"/>
    <cellStyle name="Normal 12" xfId="960"/>
    <cellStyle name="Normal 12 2" xfId="961"/>
    <cellStyle name="Normal 12 2 2" xfId="962"/>
    <cellStyle name="Normal 12 2 2 2" xfId="2668"/>
    <cellStyle name="Normal 12 2 2 3" xfId="1966"/>
    <cellStyle name="Normal 12 2 3" xfId="963"/>
    <cellStyle name="Normal 12 2 3 2" xfId="2669"/>
    <cellStyle name="Normal 12 2 3 3" xfId="1967"/>
    <cellStyle name="Normal 12 2 4" xfId="964"/>
    <cellStyle name="Normal 12 2 4 2" xfId="2670"/>
    <cellStyle name="Normal 12 2 4 3" xfId="1968"/>
    <cellStyle name="Normal 12 2 5" xfId="965"/>
    <cellStyle name="Normal 12 2 5 2" xfId="2671"/>
    <cellStyle name="Normal 12 2 5 3" xfId="1969"/>
    <cellStyle name="Normal 12 2 6" xfId="966"/>
    <cellStyle name="Normal 12 2 6 2" xfId="2672"/>
    <cellStyle name="Normal 12 2 6 3" xfId="1970"/>
    <cellStyle name="Normal 12 2 7" xfId="2667"/>
    <cellStyle name="Normal 12 2 8" xfId="1965"/>
    <cellStyle name="Normal 12 3" xfId="967"/>
    <cellStyle name="Normal 12 3 2" xfId="2673"/>
    <cellStyle name="Normal 12 3 3" xfId="1971"/>
    <cellStyle name="Normal 12 4" xfId="968"/>
    <cellStyle name="Normal 12 4 2" xfId="2674"/>
    <cellStyle name="Normal 12 4 3" xfId="1972"/>
    <cellStyle name="Normal 12 5" xfId="969"/>
    <cellStyle name="Normal 12 5 2" xfId="2675"/>
    <cellStyle name="Normal 12 5 3" xfId="1973"/>
    <cellStyle name="Normal 12 6" xfId="970"/>
    <cellStyle name="Normal 12 6 2" xfId="2676"/>
    <cellStyle name="Normal 12 6 3" xfId="1974"/>
    <cellStyle name="Normal 12 7" xfId="971"/>
    <cellStyle name="Normal 12 7 2" xfId="2677"/>
    <cellStyle name="Normal 12 7 3" xfId="1975"/>
    <cellStyle name="Normal 12 8" xfId="2666"/>
    <cellStyle name="Normal 12 9" xfId="1964"/>
    <cellStyle name="Normal 12_20180507-BPEMS tableau de suivi ETP AVRIL test V2" xfId="972"/>
    <cellStyle name="Normal 13" xfId="973"/>
    <cellStyle name="Normal 13 2" xfId="974"/>
    <cellStyle name="Normal 13 2 2" xfId="2679"/>
    <cellStyle name="Normal 13 2 3" xfId="1977"/>
    <cellStyle name="Normal 13 3" xfId="975"/>
    <cellStyle name="Normal 13 3 2" xfId="2680"/>
    <cellStyle name="Normal 13 3 3" xfId="1978"/>
    <cellStyle name="Normal 13 4" xfId="976"/>
    <cellStyle name="Normal 13 4 2" xfId="2681"/>
    <cellStyle name="Normal 13 4 3" xfId="1979"/>
    <cellStyle name="Normal 13 5" xfId="977"/>
    <cellStyle name="Normal 13 5 2" xfId="2682"/>
    <cellStyle name="Normal 13 5 3" xfId="1980"/>
    <cellStyle name="Normal 13 6" xfId="978"/>
    <cellStyle name="Normal 13 6 2" xfId="2683"/>
    <cellStyle name="Normal 13 6 3" xfId="1981"/>
    <cellStyle name="Normal 13 7" xfId="2678"/>
    <cellStyle name="Normal 13 8" xfId="1976"/>
    <cellStyle name="Normal 13_20180507-BPEMS tableau de suivi ETP AVRIL test V2" xfId="979"/>
    <cellStyle name="Normal 14" xfId="980"/>
    <cellStyle name="Normal 14 2" xfId="981"/>
    <cellStyle name="Normal 14 2 2" xfId="2685"/>
    <cellStyle name="Normal 14 2 3" xfId="1983"/>
    <cellStyle name="Normal 14 3" xfId="982"/>
    <cellStyle name="Normal 14 3 2" xfId="2686"/>
    <cellStyle name="Normal 14 3 3" xfId="1984"/>
    <cellStyle name="Normal 14 4" xfId="983"/>
    <cellStyle name="Normal 14 4 2" xfId="2687"/>
    <cellStyle name="Normal 14 4 3" xfId="1985"/>
    <cellStyle name="Normal 14 5" xfId="984"/>
    <cellStyle name="Normal 14 5 2" xfId="2688"/>
    <cellStyle name="Normal 14 5 3" xfId="1986"/>
    <cellStyle name="Normal 14 6" xfId="985"/>
    <cellStyle name="Normal 14 6 2" xfId="2689"/>
    <cellStyle name="Normal 14 6 3" xfId="1987"/>
    <cellStyle name="Normal 14 7" xfId="2684"/>
    <cellStyle name="Normal 14 8" xfId="1982"/>
    <cellStyle name="Normal 14_20180507-BPEMS tableau de suivi ETP AVRIL test V2" xfId="986"/>
    <cellStyle name="Normal 15" xfId="987"/>
    <cellStyle name="Normal 15 2" xfId="988"/>
    <cellStyle name="Normal 15 2 2" xfId="2691"/>
    <cellStyle name="Normal 15 2 3" xfId="1989"/>
    <cellStyle name="Normal 15 3" xfId="989"/>
    <cellStyle name="Normal 15 3 2" xfId="2692"/>
    <cellStyle name="Normal 15 3 3" xfId="1990"/>
    <cellStyle name="Normal 15 4" xfId="990"/>
    <cellStyle name="Normal 15 4 2" xfId="2693"/>
    <cellStyle name="Normal 15 4 3" xfId="1991"/>
    <cellStyle name="Normal 15 5" xfId="991"/>
    <cellStyle name="Normal 15 5 2" xfId="2694"/>
    <cellStyle name="Normal 15 5 3" xfId="1992"/>
    <cellStyle name="Normal 15 6" xfId="992"/>
    <cellStyle name="Normal 15 6 2" xfId="2695"/>
    <cellStyle name="Normal 15 6 3" xfId="1993"/>
    <cellStyle name="Normal 15 7" xfId="2690"/>
    <cellStyle name="Normal 15 8" xfId="1988"/>
    <cellStyle name="Normal 15_20180507-BPEMS tableau de suivi ETP AVRIL test V2" xfId="993"/>
    <cellStyle name="Normal 16" xfId="994"/>
    <cellStyle name="Normal 16 2" xfId="995"/>
    <cellStyle name="Normal 17" xfId="996"/>
    <cellStyle name="Normal 17 2" xfId="997"/>
    <cellStyle name="Normal 18" xfId="998"/>
    <cellStyle name="Normal 18 2" xfId="999"/>
    <cellStyle name="Normal 18 3" xfId="1000"/>
    <cellStyle name="Normal 18 3 2" xfId="2696"/>
    <cellStyle name="Normal 18 3 3" xfId="1994"/>
    <cellStyle name="Normal 19" xfId="1001"/>
    <cellStyle name="Normal 19 2" xfId="1002"/>
    <cellStyle name="Normal 19 3" xfId="1003"/>
    <cellStyle name="Normal 2" xfId="1004"/>
    <cellStyle name="Normal 2 2" xfId="1005"/>
    <cellStyle name="Normal 2 2 2" xfId="1006"/>
    <cellStyle name="Normal 2 2 2 2" xfId="1007"/>
    <cellStyle name="Normal 2 2 3" xfId="1008"/>
    <cellStyle name="Normal 2 2 4" xfId="1009"/>
    <cellStyle name="Normal 2 2 5" xfId="1010"/>
    <cellStyle name="Normal 2 3" xfId="1011"/>
    <cellStyle name="Normal 2 3 2" xfId="1012"/>
    <cellStyle name="Normal 2 3 3" xfId="1013"/>
    <cellStyle name="Normal 2 3 3 2" xfId="1014"/>
    <cellStyle name="Normal 2 3 3 2 2" xfId="2698"/>
    <cellStyle name="Normal 2 3 3 2 3" xfId="1996"/>
    <cellStyle name="Normal 2 3 3 3" xfId="1015"/>
    <cellStyle name="Normal 2 3 3 3 2" xfId="2699"/>
    <cellStyle name="Normal 2 3 3 3 3" xfId="1997"/>
    <cellStyle name="Normal 2 3 3 4" xfId="1016"/>
    <cellStyle name="Normal 2 3 3 4 2" xfId="2700"/>
    <cellStyle name="Normal 2 3 3 4 3" xfId="1998"/>
    <cellStyle name="Normal 2 3 3 5" xfId="1017"/>
    <cellStyle name="Normal 2 3 3 5 2" xfId="2701"/>
    <cellStyle name="Normal 2 3 3 5 3" xfId="1999"/>
    <cellStyle name="Normal 2 3 3 6" xfId="1018"/>
    <cellStyle name="Normal 2 3 3 6 2" xfId="2702"/>
    <cellStyle name="Normal 2 3 3 6 3" xfId="2000"/>
    <cellStyle name="Normal 2 3 3 7" xfId="2697"/>
    <cellStyle name="Normal 2 3 3 8" xfId="1995"/>
    <cellStyle name="Normal 2 3 4" xfId="1019"/>
    <cellStyle name="Normal 2 3 5" xfId="1020"/>
    <cellStyle name="Normal 2 3 6" xfId="1021"/>
    <cellStyle name="Normal 2 4" xfId="1022"/>
    <cellStyle name="Normal 2 4 2" xfId="1023"/>
    <cellStyle name="Normal 2 4 2 2" xfId="2704"/>
    <cellStyle name="Normal 2 4 2 3" xfId="2002"/>
    <cellStyle name="Normal 2 4 3" xfId="1024"/>
    <cellStyle name="Normal 2 4 3 2" xfId="2705"/>
    <cellStyle name="Normal 2 4 3 3" xfId="2003"/>
    <cellStyle name="Normal 2 4 4" xfId="1025"/>
    <cellStyle name="Normal 2 4 4 2" xfId="2706"/>
    <cellStyle name="Normal 2 4 4 3" xfId="2004"/>
    <cellStyle name="Normal 2 4 5" xfId="1026"/>
    <cellStyle name="Normal 2 4 5 2" xfId="2707"/>
    <cellStyle name="Normal 2 4 5 3" xfId="2005"/>
    <cellStyle name="Normal 2 4 6" xfId="1027"/>
    <cellStyle name="Normal 2 4 6 2" xfId="2708"/>
    <cellStyle name="Normal 2 4 6 3" xfId="2006"/>
    <cellStyle name="Normal 2 4 7" xfId="2703"/>
    <cellStyle name="Normal 2 4 8" xfId="2001"/>
    <cellStyle name="Normal 2 5" xfId="1028"/>
    <cellStyle name="Normal 2 6" xfId="1029"/>
    <cellStyle name="Normal 2 7" xfId="1030"/>
    <cellStyle name="Normal 2_20180418_BPEM_Cibles 2018_RECAP DIRSG" xfId="1031"/>
    <cellStyle name="Normal 20" xfId="1032"/>
    <cellStyle name="Normal 21" xfId="1033"/>
    <cellStyle name="Normal 22" xfId="1034"/>
    <cellStyle name="Normal 23" xfId="1035"/>
    <cellStyle name="Normal 24" xfId="1036"/>
    <cellStyle name="Normal 25" xfId="1037"/>
    <cellStyle name="Normal 26" xfId="1038"/>
    <cellStyle name="Normal 27" xfId="1039"/>
    <cellStyle name="Normal 28" xfId="1040"/>
    <cellStyle name="Normal 28 2" xfId="1041"/>
    <cellStyle name="Normal 29" xfId="1042"/>
    <cellStyle name="Normal 29 2" xfId="1043"/>
    <cellStyle name="Normal 3" xfId="1044"/>
    <cellStyle name="Normal 3 10" xfId="1045"/>
    <cellStyle name="Normal 3 10 2" xfId="2709"/>
    <cellStyle name="Normal 3 10 3" xfId="2007"/>
    <cellStyle name="Normal 3 11" xfId="1046"/>
    <cellStyle name="Normal 3 11 2" xfId="2710"/>
    <cellStyle name="Normal 3 11 3" xfId="2008"/>
    <cellStyle name="Normal 3 12" xfId="1047"/>
    <cellStyle name="Normal 3 12 2" xfId="2711"/>
    <cellStyle name="Normal 3 12 3" xfId="2009"/>
    <cellStyle name="Normal 3 13" xfId="1048"/>
    <cellStyle name="Normal 3 13 2" xfId="2712"/>
    <cellStyle name="Normal 3 13 3" xfId="2010"/>
    <cellStyle name="Normal 3 14" xfId="1049"/>
    <cellStyle name="Normal 3 14 2" xfId="2713"/>
    <cellStyle name="Normal 3 14 3" xfId="2011"/>
    <cellStyle name="Normal 3 2" xfId="1050"/>
    <cellStyle name="Normal 3 2 2" xfId="1051"/>
    <cellStyle name="Normal 3 2 3" xfId="1052"/>
    <cellStyle name="Normal 3 2 4" xfId="1053"/>
    <cellStyle name="Normal 3 2 5" xfId="1054"/>
    <cellStyle name="Normal 3 3" xfId="1055"/>
    <cellStyle name="Normal 3 3 2" xfId="1056"/>
    <cellStyle name="Normal 3 3 3" xfId="1057"/>
    <cellStyle name="Normal 3 3 4" xfId="1058"/>
    <cellStyle name="Normal 3 3 4 2" xfId="1059"/>
    <cellStyle name="Normal 3 3 4 2 2" xfId="2715"/>
    <cellStyle name="Normal 3 3 4 2 3" xfId="2013"/>
    <cellStyle name="Normal 3 3 4 3" xfId="1060"/>
    <cellStyle name="Normal 3 3 4 3 2" xfId="2716"/>
    <cellStyle name="Normal 3 3 4 3 3" xfId="2014"/>
    <cellStyle name="Normal 3 3 4 4" xfId="1061"/>
    <cellStyle name="Normal 3 3 4 4 2" xfId="2717"/>
    <cellStyle name="Normal 3 3 4 4 3" xfId="2015"/>
    <cellStyle name="Normal 3 3 4 5" xfId="1062"/>
    <cellStyle name="Normal 3 3 4 5 2" xfId="2718"/>
    <cellStyle name="Normal 3 3 4 5 3" xfId="2016"/>
    <cellStyle name="Normal 3 3 4 6" xfId="1063"/>
    <cellStyle name="Normal 3 3 4 6 2" xfId="2719"/>
    <cellStyle name="Normal 3 3 4 6 3" xfId="2017"/>
    <cellStyle name="Normal 3 3 4 7" xfId="1064"/>
    <cellStyle name="Normal 3 3 4 8" xfId="2714"/>
    <cellStyle name="Normal 3 3 4 9" xfId="2012"/>
    <cellStyle name="Normal 3 3 5" xfId="1065"/>
    <cellStyle name="Normal 3 3 6" xfId="1066"/>
    <cellStyle name="Normal 3 3 7" xfId="1067"/>
    <cellStyle name="Normal 3 3_20180507-BPEMS tableau de suivi ETP AVRIL test V2" xfId="1068"/>
    <cellStyle name="Normal 3 4" xfId="1069"/>
    <cellStyle name="Normal 3 4 2" xfId="1070"/>
    <cellStyle name="Normal 3 4 2 2" xfId="2721"/>
    <cellStyle name="Normal 3 4 2 3" xfId="2019"/>
    <cellStyle name="Normal 3 4 3" xfId="1071"/>
    <cellStyle name="Normal 3 4 3 2" xfId="2722"/>
    <cellStyle name="Normal 3 4 3 3" xfId="2020"/>
    <cellStyle name="Normal 3 4 4" xfId="1072"/>
    <cellStyle name="Normal 3 4 4 2" xfId="2723"/>
    <cellStyle name="Normal 3 4 4 3" xfId="2021"/>
    <cellStyle name="Normal 3 4 5" xfId="1073"/>
    <cellStyle name="Normal 3 4 5 2" xfId="2724"/>
    <cellStyle name="Normal 3 4 5 3" xfId="2022"/>
    <cellStyle name="Normal 3 4 6" xfId="1074"/>
    <cellStyle name="Normal 3 4 6 2" xfId="2725"/>
    <cellStyle name="Normal 3 4 6 3" xfId="2023"/>
    <cellStyle name="Normal 3 4 7" xfId="2720"/>
    <cellStyle name="Normal 3 4 8" xfId="2018"/>
    <cellStyle name="Normal 3 4_20180507-BPEMS tableau de suivi ETP AVRIL test V2" xfId="1075"/>
    <cellStyle name="Normal 3 5" xfId="1076"/>
    <cellStyle name="Normal 3 6" xfId="1077"/>
    <cellStyle name="Normal 3 6 2" xfId="1078"/>
    <cellStyle name="Normal 3 6 2 2" xfId="2727"/>
    <cellStyle name="Normal 3 6 2 3" xfId="2025"/>
    <cellStyle name="Normal 3 6 3" xfId="1079"/>
    <cellStyle name="Normal 3 6 3 2" xfId="2728"/>
    <cellStyle name="Normal 3 6 3 3" xfId="2026"/>
    <cellStyle name="Normal 3 6 4" xfId="1080"/>
    <cellStyle name="Normal 3 6 4 2" xfId="2729"/>
    <cellStyle name="Normal 3 6 4 3" xfId="2027"/>
    <cellStyle name="Normal 3 6 5" xfId="1081"/>
    <cellStyle name="Normal 3 6 5 2" xfId="2730"/>
    <cellStyle name="Normal 3 6 5 3" xfId="2028"/>
    <cellStyle name="Normal 3 6 6" xfId="1082"/>
    <cellStyle name="Normal 3 6 6 2" xfId="2731"/>
    <cellStyle name="Normal 3 6 6 3" xfId="2029"/>
    <cellStyle name="Normal 3 6 7" xfId="2726"/>
    <cellStyle name="Normal 3 6 8" xfId="2024"/>
    <cellStyle name="Normal 3 7" xfId="1083"/>
    <cellStyle name="Normal 3 7 2" xfId="1084"/>
    <cellStyle name="Normal 3 7 2 2" xfId="2733"/>
    <cellStyle name="Normal 3 7 2 3" xfId="2031"/>
    <cellStyle name="Normal 3 7 3" xfId="1085"/>
    <cellStyle name="Normal 3 7 3 2" xfId="2734"/>
    <cellStyle name="Normal 3 7 3 3" xfId="2032"/>
    <cellStyle name="Normal 3 7 4" xfId="1086"/>
    <cellStyle name="Normal 3 7 4 2" xfId="2735"/>
    <cellStyle name="Normal 3 7 4 3" xfId="2033"/>
    <cellStyle name="Normal 3 7 5" xfId="1087"/>
    <cellStyle name="Normal 3 7 5 2" xfId="2736"/>
    <cellStyle name="Normal 3 7 5 3" xfId="2034"/>
    <cellStyle name="Normal 3 7 6" xfId="1088"/>
    <cellStyle name="Normal 3 7 6 2" xfId="2737"/>
    <cellStyle name="Normal 3 7 6 3" xfId="2035"/>
    <cellStyle name="Normal 3 7 7" xfId="2732"/>
    <cellStyle name="Normal 3 7 8" xfId="2030"/>
    <cellStyle name="Normal 3 8" xfId="1089"/>
    <cellStyle name="Normal 3 8 2" xfId="2738"/>
    <cellStyle name="Normal 3 8 3" xfId="2036"/>
    <cellStyle name="Normal 3 9" xfId="1090"/>
    <cellStyle name="Normal 3 9 2" xfId="2739"/>
    <cellStyle name="Normal 3 9 3" xfId="2037"/>
    <cellStyle name="Normal 3_20180523_BPEMS_V7_Suivi de la réforme SG 2017-2018" xfId="1091"/>
    <cellStyle name="Normal 30" xfId="1092"/>
    <cellStyle name="Normal 31" xfId="1093"/>
    <cellStyle name="Normal 32" xfId="1094"/>
    <cellStyle name="Normal 33" xfId="1095"/>
    <cellStyle name="Normal 34" xfId="1096"/>
    <cellStyle name="Normal 35" xfId="1097"/>
    <cellStyle name="Normal 36" xfId="1098"/>
    <cellStyle name="Normal 37" xfId="1099"/>
    <cellStyle name="Normal 37 2" xfId="1100"/>
    <cellStyle name="Normal 37 2 2" xfId="2741"/>
    <cellStyle name="Normal 37 2 3" xfId="2039"/>
    <cellStyle name="Normal 37 3" xfId="1101"/>
    <cellStyle name="Normal 37 3 2" xfId="2742"/>
    <cellStyle name="Normal 37 3 3" xfId="2040"/>
    <cellStyle name="Normal 37 4" xfId="1102"/>
    <cellStyle name="Normal 37 4 2" xfId="2743"/>
    <cellStyle name="Normal 37 4 3" xfId="2041"/>
    <cellStyle name="Normal 37 5" xfId="1103"/>
    <cellStyle name="Normal 37 5 2" xfId="2744"/>
    <cellStyle name="Normal 37 5 3" xfId="2042"/>
    <cellStyle name="Normal 37 6" xfId="1104"/>
    <cellStyle name="Normal 37 6 2" xfId="2745"/>
    <cellStyle name="Normal 37 6 3" xfId="2043"/>
    <cellStyle name="Normal 37 7" xfId="2740"/>
    <cellStyle name="Normal 37 8" xfId="2038"/>
    <cellStyle name="Normal 38" xfId="1105"/>
    <cellStyle name="Normal 39" xfId="1106"/>
    <cellStyle name="Normal 4" xfId="1107"/>
    <cellStyle name="Normal 4 10" xfId="1108"/>
    <cellStyle name="Normal 4 10 2" xfId="1109"/>
    <cellStyle name="Normal 4 10 2 2" xfId="2747"/>
    <cellStyle name="Normal 4 10 2 3" xfId="2045"/>
    <cellStyle name="Normal 4 10 3" xfId="1110"/>
    <cellStyle name="Normal 4 10 3 2" xfId="2748"/>
    <cellStyle name="Normal 4 10 3 3" xfId="2046"/>
    <cellStyle name="Normal 4 10 4" xfId="1111"/>
    <cellStyle name="Normal 4 10 4 2" xfId="2749"/>
    <cellStyle name="Normal 4 10 4 3" xfId="2047"/>
    <cellStyle name="Normal 4 10 5" xfId="1112"/>
    <cellStyle name="Normal 4 10 5 2" xfId="2750"/>
    <cellStyle name="Normal 4 10 5 3" xfId="2048"/>
    <cellStyle name="Normal 4 10 6" xfId="1113"/>
    <cellStyle name="Normal 4 10 6 2" xfId="2751"/>
    <cellStyle name="Normal 4 10 6 3" xfId="2049"/>
    <cellStyle name="Normal 4 10 7" xfId="2746"/>
    <cellStyle name="Normal 4 10 8" xfId="2044"/>
    <cellStyle name="Normal 4 11" xfId="1114"/>
    <cellStyle name="Normal 4 12" xfId="1115"/>
    <cellStyle name="Normal 4 13" xfId="1116"/>
    <cellStyle name="Normal 4 14" xfId="1117"/>
    <cellStyle name="Normal 4 15" xfId="1118"/>
    <cellStyle name="Normal 4 15 2" xfId="2752"/>
    <cellStyle name="Normal 4 15 3" xfId="2050"/>
    <cellStyle name="Normal 4 16" xfId="1119"/>
    <cellStyle name="Normal 4 16 2" xfId="2753"/>
    <cellStyle name="Normal 4 16 3" xfId="2051"/>
    <cellStyle name="Normal 4 2" xfId="1120"/>
    <cellStyle name="Normal 4 2 2" xfId="1121"/>
    <cellStyle name="Normal 4 2 3" xfId="1122"/>
    <cellStyle name="Normal 4 2 4" xfId="1123"/>
    <cellStyle name="Normal 4 2_ATT-PV-21-02-2018" xfId="1124"/>
    <cellStyle name="Normal 4 3" xfId="1125"/>
    <cellStyle name="Normal 4 3 2" xfId="1126"/>
    <cellStyle name="Normal 4 4" xfId="1127"/>
    <cellStyle name="Normal 4 5" xfId="1128"/>
    <cellStyle name="Normal 4 5 10" xfId="2052"/>
    <cellStyle name="Normal 4 5 2" xfId="1129"/>
    <cellStyle name="Normal 4 5 2 2" xfId="1130"/>
    <cellStyle name="Normal 4 5 2 2 2" xfId="2756"/>
    <cellStyle name="Normal 4 5 2 2 3" xfId="2054"/>
    <cellStyle name="Normal 4 5 2 3" xfId="1131"/>
    <cellStyle name="Normal 4 5 2 3 2" xfId="2757"/>
    <cellStyle name="Normal 4 5 2 3 3" xfId="2055"/>
    <cellStyle name="Normal 4 5 2 4" xfId="1132"/>
    <cellStyle name="Normal 4 5 2 4 2" xfId="2758"/>
    <cellStyle name="Normal 4 5 2 4 3" xfId="2056"/>
    <cellStyle name="Normal 4 5 2 5" xfId="1133"/>
    <cellStyle name="Normal 4 5 2 5 2" xfId="2759"/>
    <cellStyle name="Normal 4 5 2 5 3" xfId="2057"/>
    <cellStyle name="Normal 4 5 2 6" xfId="1134"/>
    <cellStyle name="Normal 4 5 2 6 2" xfId="2760"/>
    <cellStyle name="Normal 4 5 2 6 3" xfId="2058"/>
    <cellStyle name="Normal 4 5 2 7" xfId="2755"/>
    <cellStyle name="Normal 4 5 2 8" xfId="2053"/>
    <cellStyle name="Normal 4 5 3" xfId="1135"/>
    <cellStyle name="Normal 4 5 4" xfId="1136"/>
    <cellStyle name="Normal 4 5 4 2" xfId="2761"/>
    <cellStyle name="Normal 4 5 4 3" xfId="2059"/>
    <cellStyle name="Normal 4 5 5" xfId="1137"/>
    <cellStyle name="Normal 4 5 5 2" xfId="2762"/>
    <cellStyle name="Normal 4 5 5 3" xfId="2060"/>
    <cellStyle name="Normal 4 5 6" xfId="1138"/>
    <cellStyle name="Normal 4 5 6 2" xfId="2763"/>
    <cellStyle name="Normal 4 5 6 3" xfId="2061"/>
    <cellStyle name="Normal 4 5 7" xfId="1139"/>
    <cellStyle name="Normal 4 5 7 2" xfId="2764"/>
    <cellStyle name="Normal 4 5 7 3" xfId="2062"/>
    <cellStyle name="Normal 4 5 8" xfId="1140"/>
    <cellStyle name="Normal 4 5 8 2" xfId="2765"/>
    <cellStyle name="Normal 4 5 8 3" xfId="2063"/>
    <cellStyle name="Normal 4 5 9" xfId="2754"/>
    <cellStyle name="Normal 4 6" xfId="1141"/>
    <cellStyle name="Normal 4 6 2" xfId="1142"/>
    <cellStyle name="Normal 4 6 2 2" xfId="2767"/>
    <cellStyle name="Normal 4 6 2 3" xfId="2065"/>
    <cellStyle name="Normal 4 6 3" xfId="1143"/>
    <cellStyle name="Normal 4 6 3 2" xfId="2768"/>
    <cellStyle name="Normal 4 6 3 3" xfId="2066"/>
    <cellStyle name="Normal 4 6 4" xfId="1144"/>
    <cellStyle name="Normal 4 6 4 2" xfId="2769"/>
    <cellStyle name="Normal 4 6 4 3" xfId="2067"/>
    <cellStyle name="Normal 4 6 5" xfId="1145"/>
    <cellStyle name="Normal 4 6 5 2" xfId="2770"/>
    <cellStyle name="Normal 4 6 5 3" xfId="2068"/>
    <cellStyle name="Normal 4 6 6" xfId="1146"/>
    <cellStyle name="Normal 4 6 6 2" xfId="2771"/>
    <cellStyle name="Normal 4 6 6 3" xfId="2069"/>
    <cellStyle name="Normal 4 6 7" xfId="2766"/>
    <cellStyle name="Normal 4 6 8" xfId="2064"/>
    <cellStyle name="Normal 4 7" xfId="1147"/>
    <cellStyle name="Normal 4 7 2" xfId="1148"/>
    <cellStyle name="Normal 4 7 2 2" xfId="2773"/>
    <cellStyle name="Normal 4 7 2 3" xfId="2071"/>
    <cellStyle name="Normal 4 7 3" xfId="1149"/>
    <cellStyle name="Normal 4 7 3 2" xfId="2774"/>
    <cellStyle name="Normal 4 7 3 3" xfId="2072"/>
    <cellStyle name="Normal 4 7 4" xfId="1150"/>
    <cellStyle name="Normal 4 7 4 2" xfId="2775"/>
    <cellStyle name="Normal 4 7 4 3" xfId="2073"/>
    <cellStyle name="Normal 4 7 5" xfId="1151"/>
    <cellStyle name="Normal 4 7 5 2" xfId="2776"/>
    <cellStyle name="Normal 4 7 5 3" xfId="2074"/>
    <cellStyle name="Normal 4 7 6" xfId="1152"/>
    <cellStyle name="Normal 4 7 6 2" xfId="2777"/>
    <cellStyle name="Normal 4 7 6 3" xfId="2075"/>
    <cellStyle name="Normal 4 7 7" xfId="2772"/>
    <cellStyle name="Normal 4 7 8" xfId="2070"/>
    <cellStyle name="Normal 4 8" xfId="1153"/>
    <cellStyle name="Normal 4 8 2" xfId="1154"/>
    <cellStyle name="Normal 4 8 2 2" xfId="2779"/>
    <cellStyle name="Normal 4 8 2 3" xfId="2077"/>
    <cellStyle name="Normal 4 8 3" xfId="1155"/>
    <cellStyle name="Normal 4 8 3 2" xfId="2780"/>
    <cellStyle name="Normal 4 8 3 3" xfId="2078"/>
    <cellStyle name="Normal 4 8 4" xfId="1156"/>
    <cellStyle name="Normal 4 8 4 2" xfId="2781"/>
    <cellStyle name="Normal 4 8 4 3" xfId="2079"/>
    <cellStyle name="Normal 4 8 5" xfId="1157"/>
    <cellStyle name="Normal 4 8 5 2" xfId="2782"/>
    <cellStyle name="Normal 4 8 5 3" xfId="2080"/>
    <cellStyle name="Normal 4 8 6" xfId="1158"/>
    <cellStyle name="Normal 4 8 6 2" xfId="2783"/>
    <cellStyle name="Normal 4 8 6 3" xfId="2081"/>
    <cellStyle name="Normal 4 8 7" xfId="2778"/>
    <cellStyle name="Normal 4 8 8" xfId="2076"/>
    <cellStyle name="Normal 4 9" xfId="1159"/>
    <cellStyle name="Normal 4 9 2" xfId="1160"/>
    <cellStyle name="Normal 4 9 2 2" xfId="2785"/>
    <cellStyle name="Normal 4 9 2 3" xfId="2083"/>
    <cellStyle name="Normal 4 9 3" xfId="1161"/>
    <cellStyle name="Normal 4 9 3 2" xfId="2786"/>
    <cellStyle name="Normal 4 9 3 3" xfId="2084"/>
    <cellStyle name="Normal 4 9 4" xfId="1162"/>
    <cellStyle name="Normal 4 9 4 2" xfId="2787"/>
    <cellStyle name="Normal 4 9 4 3" xfId="2085"/>
    <cellStyle name="Normal 4 9 5" xfId="1163"/>
    <cellStyle name="Normal 4 9 5 2" xfId="2788"/>
    <cellStyle name="Normal 4 9 5 3" xfId="2086"/>
    <cellStyle name="Normal 4 9 6" xfId="1164"/>
    <cellStyle name="Normal 4 9 6 2" xfId="2789"/>
    <cellStyle name="Normal 4 9 6 3" xfId="2087"/>
    <cellStyle name="Normal 4 9 7" xfId="2784"/>
    <cellStyle name="Normal 4 9 8" xfId="2082"/>
    <cellStyle name="Normal 4_20180523_BPEMS_V7_Suivi de la réforme SG 2017-2018" xfId="1165"/>
    <cellStyle name="Normal 40" xfId="1166"/>
    <cellStyle name="Normal 41" xfId="1167"/>
    <cellStyle name="Normal 42" xfId="1168"/>
    <cellStyle name="Normal 43" xfId="1169"/>
    <cellStyle name="Normal 44" xfId="1170"/>
    <cellStyle name="Normal 45" xfId="1171"/>
    <cellStyle name="Normal 46" xfId="1172"/>
    <cellStyle name="Normal 47" xfId="1173"/>
    <cellStyle name="Normal 48" xfId="1174"/>
    <cellStyle name="Normal 49" xfId="1175"/>
    <cellStyle name="Normal 5" xfId="1176"/>
    <cellStyle name="Normal 5 2" xfId="1177"/>
    <cellStyle name="Normal 5 2 2" xfId="1178"/>
    <cellStyle name="Normal 5 2 3" xfId="1179"/>
    <cellStyle name="Normal 5 3" xfId="1180"/>
    <cellStyle name="Normal 5 4" xfId="1181"/>
    <cellStyle name="Normal 5 5" xfId="1182"/>
    <cellStyle name="Normal 5 6" xfId="1183"/>
    <cellStyle name="Normal 5_ATT-PV-21-02-2018" xfId="1184"/>
    <cellStyle name="Normal 50" xfId="1185"/>
    <cellStyle name="Normal 51" xfId="1186"/>
    <cellStyle name="Normal 52" xfId="1187"/>
    <cellStyle name="Normal 53" xfId="1188"/>
    <cellStyle name="Normal 54" xfId="1189"/>
    <cellStyle name="Normal 54 2" xfId="1190"/>
    <cellStyle name="Normal 54 3" xfId="1191"/>
    <cellStyle name="Normal 54 3 2" xfId="2790"/>
    <cellStyle name="Normal 54 3 3" xfId="2088"/>
    <cellStyle name="Normal 54 4" xfId="1192"/>
    <cellStyle name="Normal 54 4 2" xfId="2791"/>
    <cellStyle name="Normal 54 4 3" xfId="2089"/>
    <cellStyle name="Normal 55" xfId="1193"/>
    <cellStyle name="Normal 56" xfId="1194"/>
    <cellStyle name="Normal 56 2" xfId="1195"/>
    <cellStyle name="Normal 56 3" xfId="1196"/>
    <cellStyle name="Normal 57" xfId="1197"/>
    <cellStyle name="Normal 57 2" xfId="1198"/>
    <cellStyle name="Normal 57 3" xfId="1199"/>
    <cellStyle name="Normal 58" xfId="1200"/>
    <cellStyle name="Normal 58 2" xfId="1201"/>
    <cellStyle name="Normal 58 3" xfId="1202"/>
    <cellStyle name="Normal 58 3 2" xfId="2792"/>
    <cellStyle name="Normal 58 3 3" xfId="2090"/>
    <cellStyle name="Normal 59" xfId="1203"/>
    <cellStyle name="Normal 59 2" xfId="1204"/>
    <cellStyle name="Normal 59 3" xfId="1205"/>
    <cellStyle name="Normal 59 3 2" xfId="2793"/>
    <cellStyle name="Normal 59 3 3" xfId="2091"/>
    <cellStyle name="Normal 6" xfId="1206"/>
    <cellStyle name="Normal 6 2" xfId="1207"/>
    <cellStyle name="Normal 6 2 2" xfId="1208"/>
    <cellStyle name="Normal 6 2 3" xfId="1209"/>
    <cellStyle name="Normal 6 3" xfId="1210"/>
    <cellStyle name="Normal 6 4" xfId="1211"/>
    <cellStyle name="Normal 6 5" xfId="1212"/>
    <cellStyle name="Normal 6 6" xfId="1213"/>
    <cellStyle name="Normal 6 7" xfId="1214"/>
    <cellStyle name="Normal 6_ATT-PV-21-02-2018" xfId="1215"/>
    <cellStyle name="Normal 60" xfId="1216"/>
    <cellStyle name="Normal 60 2" xfId="1217"/>
    <cellStyle name="Normal 60 3" xfId="1218"/>
    <cellStyle name="Normal 60 3 2" xfId="2794"/>
    <cellStyle name="Normal 60 3 3" xfId="2092"/>
    <cellStyle name="Normal 61" xfId="1219"/>
    <cellStyle name="Normal 61 2" xfId="2795"/>
    <cellStyle name="Normal 61 3" xfId="2093"/>
    <cellStyle name="Normal 62" xfId="1220"/>
    <cellStyle name="Normal 63" xfId="1221"/>
    <cellStyle name="Normal 64" xfId="1222"/>
    <cellStyle name="Normal 65" xfId="1223"/>
    <cellStyle name="Normal 66" xfId="1224"/>
    <cellStyle name="Normal 67" xfId="1225"/>
    <cellStyle name="Normal 68" xfId="1226"/>
    <cellStyle name="Normal 69" xfId="1227"/>
    <cellStyle name="Normal 7" xfId="1228"/>
    <cellStyle name="Normal 7 2" xfId="1229"/>
    <cellStyle name="Normal 7 3" xfId="1230"/>
    <cellStyle name="Normal 7 4" xfId="1231"/>
    <cellStyle name="Normal 7 5" xfId="1232"/>
    <cellStyle name="Normal 7 5 2" xfId="1233"/>
    <cellStyle name="Normal 7 5 2 2" xfId="2797"/>
    <cellStyle name="Normal 7 5 2 3" xfId="2095"/>
    <cellStyle name="Normal 7 5 3" xfId="1234"/>
    <cellStyle name="Normal 7 5 3 2" xfId="2798"/>
    <cellStyle name="Normal 7 5 3 3" xfId="2096"/>
    <cellStyle name="Normal 7 5 4" xfId="1235"/>
    <cellStyle name="Normal 7 5 4 2" xfId="2799"/>
    <cellStyle name="Normal 7 5 4 3" xfId="2097"/>
    <cellStyle name="Normal 7 5 5" xfId="1236"/>
    <cellStyle name="Normal 7 5 5 2" xfId="2800"/>
    <cellStyle name="Normal 7 5 5 3" xfId="2098"/>
    <cellStyle name="Normal 7 5 6" xfId="1237"/>
    <cellStyle name="Normal 7 5 6 2" xfId="2801"/>
    <cellStyle name="Normal 7 5 6 3" xfId="2099"/>
    <cellStyle name="Normal 7 5 7" xfId="2796"/>
    <cellStyle name="Normal 7 5 8" xfId="2094"/>
    <cellStyle name="Normal 7_ATT-PV-21-02-2018" xfId="1238"/>
    <cellStyle name="Normal 70" xfId="1239"/>
    <cellStyle name="Normal 71" xfId="1240"/>
    <cellStyle name="Normal 72" xfId="1241"/>
    <cellStyle name="Normal 73" xfId="1242"/>
    <cellStyle name="Normal 74" xfId="1243"/>
    <cellStyle name="Normal 75" xfId="1244"/>
    <cellStyle name="Normal 76" xfId="1245"/>
    <cellStyle name="Normal 77" xfId="1246"/>
    <cellStyle name="Normal 78" xfId="1247"/>
    <cellStyle name="Normal 79" xfId="1248"/>
    <cellStyle name="Normal 79 2" xfId="1249"/>
    <cellStyle name="Normal 8" xfId="1250"/>
    <cellStyle name="Normal 8 10" xfId="2802"/>
    <cellStyle name="Normal 8 11" xfId="2100"/>
    <cellStyle name="Normal 8 2" xfId="1251"/>
    <cellStyle name="Normal 8 2 2" xfId="1252"/>
    <cellStyle name="Normal 8 2 2 2" xfId="2804"/>
    <cellStyle name="Normal 8 2 2 3" xfId="2102"/>
    <cellStyle name="Normal 8 2 3" xfId="1253"/>
    <cellStyle name="Normal 8 2 3 2" xfId="2805"/>
    <cellStyle name="Normal 8 2 3 3" xfId="2103"/>
    <cellStyle name="Normal 8 2 4" xfId="1254"/>
    <cellStyle name="Normal 8 2 4 2" xfId="2806"/>
    <cellStyle name="Normal 8 2 4 3" xfId="2104"/>
    <cellStyle name="Normal 8 2 5" xfId="1255"/>
    <cellStyle name="Normal 8 2 5 2" xfId="2807"/>
    <cellStyle name="Normal 8 2 5 3" xfId="2105"/>
    <cellStyle name="Normal 8 2 6" xfId="1256"/>
    <cellStyle name="Normal 8 2 6 2" xfId="2808"/>
    <cellStyle name="Normal 8 2 6 3" xfId="2106"/>
    <cellStyle name="Normal 8 2 7" xfId="2803"/>
    <cellStyle name="Normal 8 2 8" xfId="2101"/>
    <cellStyle name="Normal 8 3" xfId="1257"/>
    <cellStyle name="Normal 8 3 2" xfId="1258"/>
    <cellStyle name="Normal 8 3 2 2" xfId="2809"/>
    <cellStyle name="Normal 8 3 2 3" xfId="2107"/>
    <cellStyle name="Normal 8 4" xfId="1259"/>
    <cellStyle name="Normal 8 4 2" xfId="1260"/>
    <cellStyle name="Normal 8 4 2 2" xfId="2811"/>
    <cellStyle name="Normal 8 4 2 3" xfId="2109"/>
    <cellStyle name="Normal 8 4 3" xfId="1261"/>
    <cellStyle name="Normal 8 4 3 2" xfId="2812"/>
    <cellStyle name="Normal 8 4 3 3" xfId="2110"/>
    <cellStyle name="Normal 8 4 4" xfId="1262"/>
    <cellStyle name="Normal 8 4 4 2" xfId="2813"/>
    <cellStyle name="Normal 8 4 4 3" xfId="2111"/>
    <cellStyle name="Normal 8 4 5" xfId="1263"/>
    <cellStyle name="Normal 8 4 5 2" xfId="2814"/>
    <cellStyle name="Normal 8 4 5 3" xfId="2112"/>
    <cellStyle name="Normal 8 4 6" xfId="1264"/>
    <cellStyle name="Normal 8 4 6 2" xfId="2815"/>
    <cellStyle name="Normal 8 4 6 3" xfId="2113"/>
    <cellStyle name="Normal 8 4 7" xfId="2810"/>
    <cellStyle name="Normal 8 4 8" xfId="2108"/>
    <cellStyle name="Normal 8 5" xfId="1265"/>
    <cellStyle name="Normal 8 5 2" xfId="2816"/>
    <cellStyle name="Normal 8 5 3" xfId="2114"/>
    <cellStyle name="Normal 8 6" xfId="1266"/>
    <cellStyle name="Normal 8 6 2" xfId="2817"/>
    <cellStyle name="Normal 8 6 3" xfId="2115"/>
    <cellStyle name="Normal 8 7" xfId="1267"/>
    <cellStyle name="Normal 8 7 2" xfId="2818"/>
    <cellStyle name="Normal 8 7 3" xfId="2116"/>
    <cellStyle name="Normal 8 8" xfId="1268"/>
    <cellStyle name="Normal 8 8 2" xfId="2819"/>
    <cellStyle name="Normal 8 8 3" xfId="2117"/>
    <cellStyle name="Normal 8 9" xfId="1269"/>
    <cellStyle name="Normal 8 9 2" xfId="2820"/>
    <cellStyle name="Normal 8 9 3" xfId="2118"/>
    <cellStyle name="Normal 8_20180507-BPEMS tableau de suivi ETP AVRIL test V2" xfId="1270"/>
    <cellStyle name="Normal 80" xfId="1271"/>
    <cellStyle name="Normal 80 2" xfId="1272"/>
    <cellStyle name="Normal 81" xfId="1273"/>
    <cellStyle name="Normal 81 2" xfId="1274"/>
    <cellStyle name="Normal 82" xfId="1275"/>
    <cellStyle name="Normal 82 2" xfId="1276"/>
    <cellStyle name="Normal 83" xfId="1277"/>
    <cellStyle name="Normal 83 2" xfId="1278"/>
    <cellStyle name="Normal 84" xfId="1279"/>
    <cellStyle name="Normal 84 2" xfId="1280"/>
    <cellStyle name="Normal 85" xfId="1281"/>
    <cellStyle name="Normal 85 2" xfId="1282"/>
    <cellStyle name="Normal 86" xfId="1283"/>
    <cellStyle name="Normal 86 2" xfId="1284"/>
    <cellStyle name="Normal 87" xfId="1285"/>
    <cellStyle name="Normal 87 2" xfId="1286"/>
    <cellStyle name="Normal 88" xfId="1287"/>
    <cellStyle name="Normal 88 2" xfId="1288"/>
    <cellStyle name="Normal 89" xfId="1289"/>
    <cellStyle name="Normal 89 2" xfId="1290"/>
    <cellStyle name="Normal 9" xfId="1291"/>
    <cellStyle name="Normal 9 2" xfId="1292"/>
    <cellStyle name="Normal 9 2 2" xfId="1293"/>
    <cellStyle name="Normal 9 2 2 2" xfId="2823"/>
    <cellStyle name="Normal 9 2 2 3" xfId="2121"/>
    <cellStyle name="Normal 9 2 3" xfId="1294"/>
    <cellStyle name="Normal 9 2 3 2" xfId="2824"/>
    <cellStyle name="Normal 9 2 3 3" xfId="2122"/>
    <cellStyle name="Normal 9 2 4" xfId="1295"/>
    <cellStyle name="Normal 9 2 4 2" xfId="2825"/>
    <cellStyle name="Normal 9 2 4 3" xfId="2123"/>
    <cellStyle name="Normal 9 2 5" xfId="1296"/>
    <cellStyle name="Normal 9 2 5 2" xfId="2826"/>
    <cellStyle name="Normal 9 2 5 3" xfId="2124"/>
    <cellStyle name="Normal 9 2 6" xfId="1297"/>
    <cellStyle name="Normal 9 2 6 2" xfId="2827"/>
    <cellStyle name="Normal 9 2 6 3" xfId="2125"/>
    <cellStyle name="Normal 9 2 7" xfId="2822"/>
    <cellStyle name="Normal 9 2 8" xfId="2120"/>
    <cellStyle name="Normal 9 3" xfId="1298"/>
    <cellStyle name="Normal 9 3 2" xfId="2828"/>
    <cellStyle name="Normal 9 3 3" xfId="2126"/>
    <cellStyle name="Normal 9 4" xfId="1299"/>
    <cellStyle name="Normal 9 4 2" xfId="2829"/>
    <cellStyle name="Normal 9 4 3" xfId="2127"/>
    <cellStyle name="Normal 9 5" xfId="1300"/>
    <cellStyle name="Normal 9 5 2" xfId="2830"/>
    <cellStyle name="Normal 9 5 3" xfId="2128"/>
    <cellStyle name="Normal 9 6" xfId="1301"/>
    <cellStyle name="Normal 9 6 2" xfId="2831"/>
    <cellStyle name="Normal 9 6 3" xfId="2129"/>
    <cellStyle name="Normal 9 7" xfId="1302"/>
    <cellStyle name="Normal 9 7 2" xfId="2832"/>
    <cellStyle name="Normal 9 7 3" xfId="2130"/>
    <cellStyle name="Normal 9 8" xfId="2821"/>
    <cellStyle name="Normal 9 9" xfId="2119"/>
    <cellStyle name="Normal 9_20180507-BPEMS tableau de suivi ETP AVRIL test V2" xfId="1303"/>
    <cellStyle name="Normal 90" xfId="1304"/>
    <cellStyle name="Normal 90 2" xfId="1305"/>
    <cellStyle name="Normal 91" xfId="1306"/>
    <cellStyle name="Normal 91 2" xfId="1307"/>
    <cellStyle name="Normal 92" xfId="1308"/>
    <cellStyle name="Normal 92 2" xfId="1309"/>
    <cellStyle name="Normal 93" xfId="1310"/>
    <cellStyle name="Normal 93 2" xfId="1311"/>
    <cellStyle name="Normal 94" xfId="1312"/>
    <cellStyle name="Normal 94 2" xfId="1313"/>
    <cellStyle name="Normal 95" xfId="1314"/>
    <cellStyle name="Normal 95 2" xfId="1315"/>
    <cellStyle name="Normal 96" xfId="1316"/>
    <cellStyle name="Normal 96 2" xfId="1317"/>
    <cellStyle name="Normal 97" xfId="1318"/>
    <cellStyle name="Normal 97 2" xfId="1319"/>
    <cellStyle name="Normal 98" xfId="1320"/>
    <cellStyle name="Normal 98 2" xfId="1321"/>
    <cellStyle name="Normal 99" xfId="1322"/>
    <cellStyle name="Normal 99 2" xfId="1323"/>
    <cellStyle name="Par dŽfaut" xfId="1324"/>
    <cellStyle name="Par dŽfaut 2" xfId="1325"/>
    <cellStyle name="Par dŽfaut 3" xfId="1326"/>
    <cellStyle name="Pourcentage 10" xfId="1327"/>
    <cellStyle name="Pourcentage 10 2" xfId="1328"/>
    <cellStyle name="Pourcentage 11" xfId="1329"/>
    <cellStyle name="Pourcentage 2" xfId="1330"/>
    <cellStyle name="Pourcentage 2 2" xfId="1331"/>
    <cellStyle name="Pourcentage 2 2 2" xfId="1332"/>
    <cellStyle name="Pourcentage 2 2 3" xfId="1333"/>
    <cellStyle name="Pourcentage 2 2 4" xfId="1334"/>
    <cellStyle name="Pourcentage 2 2 5" xfId="1335"/>
    <cellStyle name="Pourcentage 2 3" xfId="1336"/>
    <cellStyle name="Pourcentage 2 4" xfId="1337"/>
    <cellStyle name="Pourcentage 2 5" xfId="1338"/>
    <cellStyle name="Pourcentage 2 6" xfId="1339"/>
    <cellStyle name="Pourcentage 2 7" xfId="1340"/>
    <cellStyle name="Pourcentage 2 8" xfId="1341"/>
    <cellStyle name="Pourcentage 3" xfId="1342"/>
    <cellStyle name="Pourcentage 3 2" xfId="1343"/>
    <cellStyle name="Pourcentage 3 3" xfId="1344"/>
    <cellStyle name="Pourcentage 3 4" xfId="1345"/>
    <cellStyle name="Pourcentage 3 5" xfId="1346"/>
    <cellStyle name="Pourcentage 3 6" xfId="1347"/>
    <cellStyle name="Pourcentage 3 7" xfId="1348"/>
    <cellStyle name="Pourcentage 4" xfId="1349"/>
    <cellStyle name="Pourcentage 4 2" xfId="1350"/>
    <cellStyle name="Pourcentage 4 2 2" xfId="1351"/>
    <cellStyle name="Pourcentage 4 3" xfId="1352"/>
    <cellStyle name="Pourcentage 4 4" xfId="1353"/>
    <cellStyle name="Pourcentage 5" xfId="1354"/>
    <cellStyle name="Pourcentage 5 2" xfId="1355"/>
    <cellStyle name="Pourcentage 6" xfId="1356"/>
    <cellStyle name="Pourcentage 6 2" xfId="1357"/>
    <cellStyle name="Pourcentage 7" xfId="1358"/>
    <cellStyle name="Pourcentage 8" xfId="1359"/>
    <cellStyle name="Pourcentage 9" xfId="1360"/>
    <cellStyle name="Pourcentage 9 2" xfId="1361"/>
    <cellStyle name="Satisfaisant 2" xfId="1362"/>
    <cellStyle name="Satisfaisant 2 2" xfId="1363"/>
    <cellStyle name="Satisfaisant 2 3" xfId="1364"/>
    <cellStyle name="Satisfaisant 3" xfId="1365"/>
    <cellStyle name="Satisfaisant 4" xfId="1366"/>
    <cellStyle name="Satisfaisant 5" xfId="1367"/>
    <cellStyle name="Sortie 2" xfId="1368"/>
    <cellStyle name="Sortie 2 2" xfId="1369"/>
    <cellStyle name="Sortie 2 3" xfId="1370"/>
    <cellStyle name="Sortie 2 4" xfId="1371"/>
    <cellStyle name="Sortie 2 5" xfId="1372"/>
    <cellStyle name="Sortie 2 6" xfId="1373"/>
    <cellStyle name="Sortie 3" xfId="1374"/>
    <cellStyle name="Sortie 4" xfId="1375"/>
    <cellStyle name="Sortie 5" xfId="1376"/>
    <cellStyle name="Sortie 6" xfId="1377"/>
    <cellStyle name="TableStyleLight1" xfId="1378"/>
    <cellStyle name="TableStyleLight1 2" xfId="1379"/>
    <cellStyle name="Texte explicatif 2" xfId="1380"/>
    <cellStyle name="Texte explicatif 3" xfId="1381"/>
    <cellStyle name="Texte explicatif 4" xfId="1382"/>
    <cellStyle name="Titre 1" xfId="1383"/>
    <cellStyle name="Titre 2" xfId="1384"/>
    <cellStyle name="Titre 2 2" xfId="1385"/>
    <cellStyle name="Titre 2 3" xfId="1386"/>
    <cellStyle name="Titre 3" xfId="1387"/>
    <cellStyle name="Titre 4" xfId="1388"/>
    <cellStyle name="Titre 5" xfId="1389"/>
    <cellStyle name="Titre 1 2" xfId="1390"/>
    <cellStyle name="Titre 1 2 2" xfId="1391"/>
    <cellStyle name="Titre 1 2 3" xfId="1392"/>
    <cellStyle name="Titre 1 3" xfId="1393"/>
    <cellStyle name="Titre 1 4" xfId="1394"/>
    <cellStyle name="Titre 1 5" xfId="1395"/>
    <cellStyle name="Titre 2 2" xfId="1396"/>
    <cellStyle name="Titre 2 2 2" xfId="1397"/>
    <cellStyle name="Titre 2 2 3" xfId="1398"/>
    <cellStyle name="Titre 2 3" xfId="1399"/>
    <cellStyle name="Titre 2 4" xfId="1400"/>
    <cellStyle name="Titre 2 5" xfId="1401"/>
    <cellStyle name="Titre 3 2" xfId="1402"/>
    <cellStyle name="Titre 3 2 2" xfId="1403"/>
    <cellStyle name="Titre 3 2 3" xfId="1404"/>
    <cellStyle name="Titre 3 3" xfId="1405"/>
    <cellStyle name="Titre 3 4" xfId="1406"/>
    <cellStyle name="Titre 3 5" xfId="1407"/>
    <cellStyle name="Titre 4 2" xfId="1408"/>
    <cellStyle name="Titre 4 2 2" xfId="1409"/>
    <cellStyle name="Titre 4 2 3" xfId="1410"/>
    <cellStyle name="Titre 4 3" xfId="1411"/>
    <cellStyle name="Titre 4 4" xfId="1412"/>
    <cellStyle name="Titre 4 5" xfId="1413"/>
    <cellStyle name="Total 2" xfId="1414"/>
    <cellStyle name="Total 2 2" xfId="1415"/>
    <cellStyle name="Total 2 3" xfId="1416"/>
    <cellStyle name="Total 3" xfId="1417"/>
    <cellStyle name="Total 4" xfId="1418"/>
    <cellStyle name="Total 5" xfId="1419"/>
    <cellStyle name="Vérification 2" xfId="1420"/>
    <cellStyle name="Vérification 2 2" xfId="1421"/>
    <cellStyle name="Vérification 2 3" xfId="1422"/>
    <cellStyle name="Vérification 2 4" xfId="1423"/>
    <cellStyle name="Vérification 3" xfId="1424"/>
    <cellStyle name="Vérification 4" xfId="1425"/>
    <cellStyle name="Vérification 5" xfId="1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DRHRS\RH4\Gestion%20des%20carrieres\MOB%20FIL%20DE%20L'EAU-TEMP\18.%20Campagne%20Septembre%202023\1.%20ATTACHES\2.%20Recensement%20des%20postes\Retours%20Dirs\CE\Centre-Est%20-%20Attach&#233;s-sept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Calendrier"/>
      <sheetName val="Base de noms"/>
    </sheetNames>
    <sheetDataSet>
      <sheetData sheetId="0"/>
      <sheetData sheetId="1"/>
      <sheetData sheetId="2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hoisirleservicepublic.gouv.fr/nos-offres/filtres/mot-cles/2023-1285947/localisation/208/" TargetMode="External"/><Relationship Id="rId117" Type="http://schemas.openxmlformats.org/officeDocument/2006/relationships/hyperlink" Target="https://choisirleservicepublic.gouv.fr/offre-emploi/coordonnateur-des-departements-de-l-informatique-et-des-telecommunications-fh-reference-2023-1337536/" TargetMode="External"/><Relationship Id="rId21" Type="http://schemas.openxmlformats.org/officeDocument/2006/relationships/hyperlink" Target="https://choisirleservicepublic.gouv.fr/nos-offres/filtres/mot-cles/2023-1286025/" TargetMode="External"/><Relationship Id="rId42" Type="http://schemas.openxmlformats.org/officeDocument/2006/relationships/hyperlink" Target="https://choisirleservicepublic.gouv.fr/offre-emploi/conseiller-technique-charge-des-controles-en-dirpjj-centre-est-hf-reference-2023-1313570/" TargetMode="External"/><Relationship Id="rId47" Type="http://schemas.openxmlformats.org/officeDocument/2006/relationships/hyperlink" Target="https://choisirleservicepublic.gouv.fr/offre-emploi/conseillere-technique-chargee-du-controle-de-fonctionnement-hf-reference-2023-1333877/" TargetMode="External"/><Relationship Id="rId63" Type="http://schemas.openxmlformats.org/officeDocument/2006/relationships/hyperlink" Target="https://choisirleservicepublic.gouv.fr/offre-emploi/responsable-de-la-gestion-des-parcours-et-des-competences-fh-hf-reference-2023-1335188/" TargetMode="External"/><Relationship Id="rId68" Type="http://schemas.openxmlformats.org/officeDocument/2006/relationships/hyperlink" Target="https://choisirleservicepublic.gouv.fr/offre-emploi/2023-1334103/" TargetMode="External"/><Relationship Id="rId84" Type="http://schemas.openxmlformats.org/officeDocument/2006/relationships/hyperlink" Target="https://choisirleservicepublic.gouv.fr/offre-emploi/redacteurice-reference-2023-1250570/" TargetMode="External"/><Relationship Id="rId89" Type="http://schemas.openxmlformats.org/officeDocument/2006/relationships/hyperlink" Target="https://choisirleservicepublic.gouv.fr/offre-emploi/redacteur-rice-qualifie-e-reference-2023-1336457/" TargetMode="External"/><Relationship Id="rId112" Type="http://schemas.openxmlformats.org/officeDocument/2006/relationships/hyperlink" Target="https://choisirleservicepublic.gouv.fr/offre-emploi/cheffe-de-projet-adjointe-decisionnel-rh-paie-reference-2023-1336586/" TargetMode="External"/><Relationship Id="rId133" Type="http://schemas.openxmlformats.org/officeDocument/2006/relationships/hyperlink" Target="https://choisirleservicepublic.gouv.fr/offre-emploi/referent-conformite-reference-2023-1337592/" TargetMode="External"/><Relationship Id="rId138" Type="http://schemas.openxmlformats.org/officeDocument/2006/relationships/hyperlink" Target="https://choisirleservicepublic.gouv.fr/offre-emploi/responsable-de-production-sur-le-domaine-penitentiaire-reference-2023-1337585/" TargetMode="External"/><Relationship Id="rId154" Type="http://schemas.openxmlformats.org/officeDocument/2006/relationships/hyperlink" Target="https://choisirleservicepublic.gouv.fr/offre-emploi/dapbureau-ps2charge-d-operation-pilotage-des-marches-publics-de-gestion-deleguee-reference-2023-1163293/" TargetMode="External"/><Relationship Id="rId159" Type="http://schemas.openxmlformats.org/officeDocument/2006/relationships/hyperlink" Target="https://choisirleservicepublic.gouv.fr/offre-emploi/dapbureau-ps2acheteur-charge-du-renouvellement-des-marches-publics-de-gestion-deleguee--hf-reference-2023-1334190/" TargetMode="External"/><Relationship Id="rId16" Type="http://schemas.openxmlformats.org/officeDocument/2006/relationships/hyperlink" Target="https://choisirleservicepublic.gouv.fr/offre-emploi/charge-de-mission-zonal-de-defense-et-de-securite-antilles-guyane-hf-reference-2023-1194226/" TargetMode="External"/><Relationship Id="rId107" Type="http://schemas.openxmlformats.org/officeDocument/2006/relationships/hyperlink" Target="https://choisirleservicepublic.gouv.fr/offre-emploi/administrateur-support---dir-sg-grand-centre-hf-reference-2023-1288361/" TargetMode="External"/><Relationship Id="rId11" Type="http://schemas.openxmlformats.org/officeDocument/2006/relationships/hyperlink" Target="https://choisirleservicepublic.gouv.fr/offre-emploi/-chef-d-unite-recrutement-formation-et-qualification-curfq-hf---disp-de-lille-reference-2023-1323121/" TargetMode="External"/><Relationship Id="rId32" Type="http://schemas.openxmlformats.org/officeDocument/2006/relationships/hyperlink" Target="https://choisirleservicepublic.gouv.fr/offre-emploi/charge-de-mission-au-cabinet-du-procureur-de-la-republique-de-melun-hf-reference-2023-1331949/" TargetMode="External"/><Relationship Id="rId37" Type="http://schemas.openxmlformats.org/officeDocument/2006/relationships/hyperlink" Target="https://choisirleservicepublic.gouv.fr/offre-emploi/responsable-de-l-appui-au-pilotage-territorial---dt-pjjtarn-et-garonnelotgers-82-hf-reference-2023-1334129/" TargetMode="External"/><Relationship Id="rId53" Type="http://schemas.openxmlformats.org/officeDocument/2006/relationships/hyperlink" Target="https://choisirleservicepublic.gouv.fr/offre-emploi/2023-1335385" TargetMode="External"/><Relationship Id="rId58" Type="http://schemas.openxmlformats.org/officeDocument/2006/relationships/hyperlink" Target="https://choisirleservicepublic.gouv.fr/offre-emploi/controleureuse-de-gestion---dirpjj-sud-ouest-33-hf-reference-2023-1333894/" TargetMode="External"/><Relationship Id="rId74" Type="http://schemas.openxmlformats.org/officeDocument/2006/relationships/hyperlink" Target="https://choisirleservicepublic.gouv.fr/offre-emploi/2023-1334115/?tracking=1&amp;idOrigine=502" TargetMode="External"/><Relationship Id="rId79" Type="http://schemas.openxmlformats.org/officeDocument/2006/relationships/hyperlink" Target="https://place-emploi-public.gouv.fr/offre-emploi/chargee-de-mission--controle-de-la-gestion-rh-reference-2023-1164968/" TargetMode="External"/><Relationship Id="rId102" Type="http://schemas.openxmlformats.org/officeDocument/2006/relationships/hyperlink" Target="https://choisirleservicepublic.gouv.fr/offre-emploi/referent-controle-interne-metier--sfa-reference-2023-1288517/" TargetMode="External"/><Relationship Id="rId123" Type="http://schemas.openxmlformats.org/officeDocument/2006/relationships/hyperlink" Target="https://choisirleservicepublic.gouv.fr/offre-emploi/redacteur-reference-2023-1336550/" TargetMode="External"/><Relationship Id="rId128" Type="http://schemas.openxmlformats.org/officeDocument/2006/relationships/hyperlink" Target="https://choisirleservicepublic.gouv.fr/offre-emploi/adjointea-la--cheffe-du-departement-des-ressources-humaines-et-de-l-action-sociale-drhas-hf-reference-2023-1336564/" TargetMode="External"/><Relationship Id="rId144" Type="http://schemas.openxmlformats.org/officeDocument/2006/relationships/hyperlink" Target="https://choisirleservicepublic.gouv.fr/nos-offres/filtres/mot-cles/2023-1288137/" TargetMode="External"/><Relationship Id="rId149" Type="http://schemas.openxmlformats.org/officeDocument/2006/relationships/hyperlink" Target="https://choisirleservicepublic.gouv.fr/nos-offres/filtres/mot-cles/2023-1324336/" TargetMode="External"/><Relationship Id="rId5" Type="http://schemas.openxmlformats.org/officeDocument/2006/relationships/hyperlink" Target="https://choisirleservicepublic.gouv.fr/offre-emploi/responsable-du-service-administratif-et-financier-et-du-suivi-de-la-gestion-deleguee-cd-argentan-aae-hf-reference-2023-1297215/" TargetMode="External"/><Relationship Id="rId90" Type="http://schemas.openxmlformats.org/officeDocument/2006/relationships/hyperlink" Target="https://choisirleservicepublic.gouv.fr/offre-emploi/chargee-de-mission-aupres-de-la-sous-direction-reference-2023-1107162/" TargetMode="External"/><Relationship Id="rId95" Type="http://schemas.openxmlformats.org/officeDocument/2006/relationships/hyperlink" Target="https://choisirleservicepublic.gouv.fr/offre-emploi/charge-d-etudes---data-scientist---sem-reference-2023-1166928/" TargetMode="External"/><Relationship Id="rId160" Type="http://schemas.openxmlformats.org/officeDocument/2006/relationships/hyperlink" Target="https://choisirleservicepublic.gouv.fr/nos-offres/filtres/mot-cles/2023-1335253/" TargetMode="External"/><Relationship Id="rId22" Type="http://schemas.openxmlformats.org/officeDocument/2006/relationships/hyperlink" Target="https://choisirleservicepublic.gouv.fr/nos-offres/filtres/mot-cles/2023-1286181/" TargetMode="External"/><Relationship Id="rId27" Type="http://schemas.openxmlformats.org/officeDocument/2006/relationships/hyperlink" Target="https://choisirleservicepublic.gouv.fr/nos-offres/filtres/mot-cles/2023-1288145/localisation/208/" TargetMode="External"/><Relationship Id="rId43" Type="http://schemas.openxmlformats.org/officeDocument/2006/relationships/hyperlink" Target="https://choisirleservicepublic.gouv.fr/offre-emploi/conseiller-technique-charge-des-controles-en-dirpjj-centre-est-hf-reference-2023-1313570/" TargetMode="External"/><Relationship Id="rId48" Type="http://schemas.openxmlformats.org/officeDocument/2006/relationships/hyperlink" Target="https://choisirleservicepublic.gouv.fr/offre-emploi/2023-1333001/?tracking=1&amp;idOrigine=502" TargetMode="External"/><Relationship Id="rId64" Type="http://schemas.openxmlformats.org/officeDocument/2006/relationships/hyperlink" Target="https://choisirleservicepublic.gouv.fr/offre-emploi/--conseiller-technique-charge-du-fonctionnement-hf-reference-2023-1335194/" TargetMode="External"/><Relationship Id="rId69" Type="http://schemas.openxmlformats.org/officeDocument/2006/relationships/hyperlink" Target="https://choisirleservicepublic.gouv.fr/offre-emploi/2023-1249317/?tracking=1&amp;idOrigine=502" TargetMode="External"/><Relationship Id="rId113" Type="http://schemas.openxmlformats.org/officeDocument/2006/relationships/hyperlink" Target="https://choisirleservicepublic.gouv.fr/offre-emploi/adjointe-a-la-cheffe-du-bureau-de-l-optimisation-immobiliere-et-du-developpement-durable--reference-2023-1336611/" TargetMode="External"/><Relationship Id="rId118" Type="http://schemas.openxmlformats.org/officeDocument/2006/relationships/hyperlink" Target="https://choisirleservicepublic.gouv.fr/offre-emploi/chef-du-pole-formation-et-developpement-des-competences-numeriques-fh--reference-2023-1337546/" TargetMode="External"/><Relationship Id="rId134" Type="http://schemas.openxmlformats.org/officeDocument/2006/relationships/hyperlink" Target="https://choisirleservicepublic.gouv.fr/offre-emploi/referent-controle-interne-financier--reference-2023-1337486/" TargetMode="External"/><Relationship Id="rId139" Type="http://schemas.openxmlformats.org/officeDocument/2006/relationships/hyperlink" Target="https://choisirleservicepublic.gouv.fr/offre-emploi/adjoint-au--chef-de-bureau-reference-2023-1337596/" TargetMode="External"/><Relationship Id="rId80" Type="http://schemas.openxmlformats.org/officeDocument/2006/relationships/hyperlink" Target="https://choisirleservicepublic.gouv.fr/offre-emploi/redacteur-qualifie-juridique-statutaire-indemnitaire--reference-2023-1249111/" TargetMode="External"/><Relationship Id="rId85" Type="http://schemas.openxmlformats.org/officeDocument/2006/relationships/hyperlink" Target="https://choisirleservicepublic.gouv.fr/offre-emploi/redacteur-qualifie-analyse-budgetaire-reference-2023-1164938/" TargetMode="External"/><Relationship Id="rId150" Type="http://schemas.openxmlformats.org/officeDocument/2006/relationships/hyperlink" Target="https://choisirleservicepublic.gouv.fr/nos-offres/filtres/mot-cles/2023-1324332/" TargetMode="External"/><Relationship Id="rId155" Type="http://schemas.openxmlformats.org/officeDocument/2006/relationships/hyperlink" Target="https://choisirleservicepublic.gouv.fr/offre-emploi/chef-de-la-section--reglementation-financiere-et-comptable-ps1-reference-2023-1287761/" TargetMode="External"/><Relationship Id="rId12" Type="http://schemas.openxmlformats.org/officeDocument/2006/relationships/hyperlink" Target="https://choisirleservicepublic.gouv.fr/offre-emploi/responsable-des-services-administratifs-et-financiers-hf---spip-02---siege-reference-2023-1323133/" TargetMode="External"/><Relationship Id="rId17" Type="http://schemas.openxmlformats.org/officeDocument/2006/relationships/hyperlink" Target="https://choisirleservicepublic.gouv.fr/offre-emploi/attache-d-administration-charge-de-mission-lutte-contre-les-violences-intra-familiales-tpi-papeete-hf-reference-2023-1335669/" TargetMode="External"/><Relationship Id="rId33" Type="http://schemas.openxmlformats.org/officeDocument/2006/relationships/hyperlink" Target="https://choisirleservicepublic.gouv.fr/nos-offres/filtres/mot-cles/2023-1242107/" TargetMode="External"/><Relationship Id="rId38" Type="http://schemas.openxmlformats.org/officeDocument/2006/relationships/hyperlink" Target="https://choisirleservicepublic.gouv.fr/offre-emploi/conseillerere-juridique-en-ressources-humaines---dir-pjj-sud-31-hf-reference-2023-1334148/" TargetMode="External"/><Relationship Id="rId59" Type="http://schemas.openxmlformats.org/officeDocument/2006/relationships/hyperlink" Target="https://choisirleservicepublic.gouv.fr/offre-emploi/conseillere-technique-en-promotion-de-la-sante-en-dt---dt-pjj-tarn-et-garonnelot-gers-82-hf-reference-2023-1334179/" TargetMode="External"/><Relationship Id="rId103" Type="http://schemas.openxmlformats.org/officeDocument/2006/relationships/hyperlink" Target="https://choisirleservicepublic.gouv.fr/offre-emploi/chargee-d-operations-suivi-de-travaux-de-securisation-reference-2023-1200262/" TargetMode="External"/><Relationship Id="rId108" Type="http://schemas.openxmlformats.org/officeDocument/2006/relationships/hyperlink" Target="https://choisirleservicepublic.gouv.fr/offre-emploi/redacteur-juriste-reference-2023-1336596/" TargetMode="External"/><Relationship Id="rId124" Type="http://schemas.openxmlformats.org/officeDocument/2006/relationships/hyperlink" Target="https://choisirleservicepublic.gouv.fr/offre-emploi/redacteur-expert-en-negociations-europeennes-reference-2023-1336551/" TargetMode="External"/><Relationship Id="rId129" Type="http://schemas.openxmlformats.org/officeDocument/2006/relationships/hyperlink" Target="https://choisirleservicepublic.gouv.fr/offre-emploi/adjointe-adjoint-au-chef-de-domaine-systeme-d-information-et-poste-de-travail-hf-reference-2023-1336570/" TargetMode="External"/><Relationship Id="rId54" Type="http://schemas.openxmlformats.org/officeDocument/2006/relationships/hyperlink" Target="https://choisirleservicepublic.gouv.fr/offre-emploi/2023-1335389" TargetMode="External"/><Relationship Id="rId70" Type="http://schemas.openxmlformats.org/officeDocument/2006/relationships/hyperlink" Target="https://place-emploi-public.gouv.fr/offre-emploi/2023-1104364/?tracking=1&amp;idOrigine=502" TargetMode="External"/><Relationship Id="rId75" Type="http://schemas.openxmlformats.org/officeDocument/2006/relationships/hyperlink" Target="https://choisirleservicepublic.gouv.fr/offre-emploi/2023-1332993/?tracking=1&amp;idOrigine=502" TargetMode="External"/><Relationship Id="rId91" Type="http://schemas.openxmlformats.org/officeDocument/2006/relationships/hyperlink" Target="https://choisirleservicepublic.gouv.fr/offre-emploi/chargee-de-mission--chef-de-projet-moa-logiciel-is--reference-2023-1336453/" TargetMode="External"/><Relationship Id="rId96" Type="http://schemas.openxmlformats.org/officeDocument/2006/relationships/hyperlink" Target="https://choisirleservicepublic.gouv.fr/offre-emploi/cheffe-du-pole-d-evaluation-de-la-justice-civile----dacs-reference-2023-1288327/" TargetMode="External"/><Relationship Id="rId140" Type="http://schemas.openxmlformats.org/officeDocument/2006/relationships/hyperlink" Target="https://choisirleservicepublic.gouv.fr/offre-emploi/chargee-d-analyse-budgetaire-expert---ht2--reference-2023-1131319/" TargetMode="External"/><Relationship Id="rId145" Type="http://schemas.openxmlformats.org/officeDocument/2006/relationships/hyperlink" Target="https://choisirleservicepublic.gouv.fr/offre-emploi/redacteur-droit-et-contentieux-administratif-ex2-hf-reference-2023-1295433/" TargetMode="External"/><Relationship Id="rId161" Type="http://schemas.openxmlformats.org/officeDocument/2006/relationships/hyperlink" Target="https://choisirleservicepublic.gouv.fr/offre-emploi/redacteur-juridique-informatique-et-libertes-ex2-reference-2023-1125229/" TargetMode="External"/><Relationship Id="rId1" Type="http://schemas.openxmlformats.org/officeDocument/2006/relationships/hyperlink" Target="https://choisirleservicepublic.gouv.fr/offre-emploi/responsable-gestion-deleguee-cd-chateaudun--campagne-de-mobilite-pour-titulaires-reference-2023-1323013/" TargetMode="External"/><Relationship Id="rId6" Type="http://schemas.openxmlformats.org/officeDocument/2006/relationships/hyperlink" Target="https://choisirleservicepublic.gouv.fr/offre-emploi/2023-1322143/?tracking=1&amp;idOrigine=502" TargetMode="External"/><Relationship Id="rId15" Type="http://schemas.openxmlformats.org/officeDocument/2006/relationships/hyperlink" Target="https://choisirleservicepublic.gouv.fr/offre-emploi/charge-de-mission-aupres-de-la-presidente-du-tribunal-judiciaire-hf-reference-2023-1334210/" TargetMode="External"/><Relationship Id="rId23" Type="http://schemas.openxmlformats.org/officeDocument/2006/relationships/hyperlink" Target="https://choisirleservicepublic.gouv.fr/nos-offres/filtres/mot-cles/2023-1286253/" TargetMode="External"/><Relationship Id="rId28" Type="http://schemas.openxmlformats.org/officeDocument/2006/relationships/hyperlink" Target="https://choisirleservicepublic.gouv.fr/nos-offres/filtres/mot-cles/2023-1245911/" TargetMode="External"/><Relationship Id="rId36" Type="http://schemas.openxmlformats.org/officeDocument/2006/relationships/hyperlink" Target="https://choisirleservicepublic.gouv.fr/offre-emploi/responsable-de-l-appui-au-pilotage-territorial-dtpjj-rhone-ain-hf-reference-2023-1334193/" TargetMode="External"/><Relationship Id="rId49" Type="http://schemas.openxmlformats.org/officeDocument/2006/relationships/hyperlink" Target="https://choisirleservicepublic.gouv.fr/offre-emploi/2023-1333013/?tracking=1&amp;idOrigine=502" TargetMode="External"/><Relationship Id="rId57" Type="http://schemas.openxmlformats.org/officeDocument/2006/relationships/hyperlink" Target="https://choisirleservicepublic.gouv.fr/offre-emploi/2023-1335400" TargetMode="External"/><Relationship Id="rId106" Type="http://schemas.openxmlformats.org/officeDocument/2006/relationships/hyperlink" Target="https://choisirleservicepublic.gouv.fr/offre-emploi/chef-de-projets-immobiliers-hf-reference-2023-1221971/" TargetMode="External"/><Relationship Id="rId114" Type="http://schemas.openxmlformats.org/officeDocument/2006/relationships/hyperlink" Target="https://choisirleservicepublic.gouv.fr/offre-emploi/experte-budgetaire-hf-reference-2023-1337489/" TargetMode="External"/><Relationship Id="rId119" Type="http://schemas.openxmlformats.org/officeDocument/2006/relationships/hyperlink" Target="https://choisirleservicepublic.gouv.fr/offre-emploi/redacteurredactrice-expert-juridique-reference-2023-1337591/" TargetMode="External"/><Relationship Id="rId127" Type="http://schemas.openxmlformats.org/officeDocument/2006/relationships/hyperlink" Target="https://choisirleservicepublic.gouv.fr/offre-emploi/charge-de-missions-achat-hf-reference-2023-1336560/" TargetMode="External"/><Relationship Id="rId10" Type="http://schemas.openxmlformats.org/officeDocument/2006/relationships/hyperlink" Target="https://choisirleservicepublic.gouv.fr/offre-emploi/responsable-de-la-gestion-deleguee-hf-reference-2023-1332700/" TargetMode="External"/><Relationship Id="rId31" Type="http://schemas.openxmlformats.org/officeDocument/2006/relationships/hyperlink" Target="https://choisirleservicepublic.gouv.fr/offre-emploi/attache-d-administration-chargee-de-mission-cabinet-des-chefs-de-juridiction-tj-compiegne-hf-reference-2023-1336489/" TargetMode="External"/><Relationship Id="rId44" Type="http://schemas.openxmlformats.org/officeDocument/2006/relationships/hyperlink" Target="https://place-emploi-public.gouv.fr/offre-emploi/chargee-de-mission-sante-et-securite-au-travail-a-la-dir-pjj-grand-centre-hf-reference-2023-1156657/" TargetMode="External"/><Relationship Id="rId52" Type="http://schemas.openxmlformats.org/officeDocument/2006/relationships/hyperlink" Target="https://choisirleservicepublic.gouv.fr/offre-emploi/2023-1335374" TargetMode="External"/><Relationship Id="rId60" Type="http://schemas.openxmlformats.org/officeDocument/2006/relationships/hyperlink" Target="https://choisirleservicepublic.gouv.fr/offre-emploi/referente-laicite-citoyennete-en-dt---dt-pjj-tarn-et-garonnelot-gers-82-hf-reference-2023-1246024/" TargetMode="External"/><Relationship Id="rId65" Type="http://schemas.openxmlformats.org/officeDocument/2006/relationships/hyperlink" Target="https://choisirleservicepublic.gouv.fr/offre-emploi/conseillere-technique-en-promotion-sante---dtpjj-aquitaine-nord-bordeaux-hf-reference-2023-1333938/" TargetMode="External"/><Relationship Id="rId73" Type="http://schemas.openxmlformats.org/officeDocument/2006/relationships/hyperlink" Target="https://choisirleservicepublic.gouv.fr/offre-emploi/2023-1333006/?tracking=1&amp;idOrigine=502" TargetMode="External"/><Relationship Id="rId78" Type="http://schemas.openxmlformats.org/officeDocument/2006/relationships/hyperlink" Target="https://choisirleservicepublic.gouv.fr/offre-emploi/redacteur-rice-qualifie-e-reference-2023-1106312/" TargetMode="External"/><Relationship Id="rId81" Type="http://schemas.openxmlformats.org/officeDocument/2006/relationships/hyperlink" Target="https://choisirleservicepublic.gouv.fr/offre-emploi/redacteurice-reference-2023-1249321/" TargetMode="External"/><Relationship Id="rId86" Type="http://schemas.openxmlformats.org/officeDocument/2006/relationships/hyperlink" Target="https://choisirleservicepublic.gouv.fr/offre-emploi/chargee-de-mission--mission-nationale-mineurs-non-accompagnes-reference-2023-1335505/" TargetMode="External"/><Relationship Id="rId94" Type="http://schemas.openxmlformats.org/officeDocument/2006/relationships/hyperlink" Target="https://choisirleservicepublic.gouv.fr/offre-emploi/chargee-d-ingenierie-pedagogique--reference-2023-1288358/" TargetMode="External"/><Relationship Id="rId99" Type="http://schemas.openxmlformats.org/officeDocument/2006/relationships/hyperlink" Target="https://choisirleservicepublic.gouv.fr/offre-emploi/cheffe-de-domaine-ssi---delegation-inter-regionale-grand-ouest-hf-reference-2023-1250791/" TargetMode="External"/><Relationship Id="rId101" Type="http://schemas.openxmlformats.org/officeDocument/2006/relationships/hyperlink" Target="https://choisirleservicepublic.gouv.fr/offre-emploi/chef-du-pole-controle-interne-metier--sfa-reference-2023-1288509/" TargetMode="External"/><Relationship Id="rId122" Type="http://schemas.openxmlformats.org/officeDocument/2006/relationships/hyperlink" Target="https://choisirleservicepublic.gouv.fr/offre-emploi/adjointe-au-a-la-cheffe-du-pole-d-evaluation-de-la-justice-civile--reference-2023-1336546/" TargetMode="External"/><Relationship Id="rId130" Type="http://schemas.openxmlformats.org/officeDocument/2006/relationships/hyperlink" Target="https://choisirleservicepublic.gouv.fr/offre-emploi/chargee-de-mission-maitrise-des-risques-et-controle-interne-financier-hf-hf-reference-2023-1336575/" TargetMode="External"/><Relationship Id="rId135" Type="http://schemas.openxmlformats.org/officeDocument/2006/relationships/hyperlink" Target="https://choisirleservicepublic.gouv.fr/offre-emploi/adjoint-au-chef-de-bureau-de-la-reglementation-et-l-execution-financieres-reference-2023-1337595/" TargetMode="External"/><Relationship Id="rId143" Type="http://schemas.openxmlformats.org/officeDocument/2006/relationships/hyperlink" Target="https://choisirleservicepublic.gouv.fr/nos-offres/filtres/mot-cles/2023-1333798/" TargetMode="External"/><Relationship Id="rId148" Type="http://schemas.openxmlformats.org/officeDocument/2006/relationships/hyperlink" Target="https://choisirleservicepublic.gouv.fr/nos-offres/filtres/mot-cles/2023-1333801/" TargetMode="External"/><Relationship Id="rId151" Type="http://schemas.openxmlformats.org/officeDocument/2006/relationships/hyperlink" Target="https://choisirleservicepublic.gouv.fr/nos-dispositifs-de-mentorat/" TargetMode="External"/><Relationship Id="rId156" Type="http://schemas.openxmlformats.org/officeDocument/2006/relationships/hyperlink" Target="https://choisirleservicepublic.gouv.fr/nos-offres/filtres/mot-cles/2023-1288035/" TargetMode="External"/><Relationship Id="rId4" Type="http://schemas.openxmlformats.org/officeDocument/2006/relationships/hyperlink" Target="https://choisirleservicepublic.gouv.fr/offre-emploi/responsable-administratif-et-financier-hf-reference-2023-1329764/" TargetMode="External"/><Relationship Id="rId9" Type="http://schemas.openxmlformats.org/officeDocument/2006/relationships/hyperlink" Target="https://choisirleservicepublic.gouv.fr/offre-emploi/responsable-des-services-administratifs-et-financiers-hf-reference-2023-1318870/" TargetMode="External"/><Relationship Id="rId13" Type="http://schemas.openxmlformats.org/officeDocument/2006/relationships/hyperlink" Target="https://choisirleservicepublic.gouv.fr/offre-emploi/attachee-d-administration---chargee-de-mission---cabinet-chefs-de-juridiction-tj-soissons-hf-reference-2023-1335209/" TargetMode="External"/><Relationship Id="rId18" Type="http://schemas.openxmlformats.org/officeDocument/2006/relationships/hyperlink" Target="https://choisirleservicepublic.gouv.fr/offre-emploi/chef-de-cabinet-du-procureur-de-la-republique-attache-d-administration-tj-nantes-hf-reference-2023-1333837/" TargetMode="External"/><Relationship Id="rId39" Type="http://schemas.openxmlformats.org/officeDocument/2006/relationships/hyperlink" Target="https://choisirleservicepublic.gouv.fr/offre-emploi/responsable-d-appui-au-pilotage-territorial-hf-reference-2023-1125347/" TargetMode="External"/><Relationship Id="rId109" Type="http://schemas.openxmlformats.org/officeDocument/2006/relationships/hyperlink" Target="https://choisirleservicepublic.gouv.fr/offre-emploi/responsable-du-suivi-des-travaux-des-instances-sur-les-questions-de-sante-et-securite-au-travail-reference-2023-1336599/" TargetMode="External"/><Relationship Id="rId34" Type="http://schemas.openxmlformats.org/officeDocument/2006/relationships/hyperlink" Target="https://choisirleservicepublic.gouv.fr/offre-emploi/2023-1332962/?tracking=1&amp;idOrigine=502" TargetMode="External"/><Relationship Id="rId50" Type="http://schemas.openxmlformats.org/officeDocument/2006/relationships/hyperlink" Target="https://choisirleservicepublic.gouv.fr/offre-emploi/2023-1335362" TargetMode="External"/><Relationship Id="rId55" Type="http://schemas.openxmlformats.org/officeDocument/2006/relationships/hyperlink" Target="https://choisirleservicepublic.gouv.fr/offre-emploi/2023-1335392" TargetMode="External"/><Relationship Id="rId76" Type="http://schemas.openxmlformats.org/officeDocument/2006/relationships/hyperlink" Target="https://choisirleservicepublic.gouv.fr/offre-emploi/2023-1249336/?tracking=1&amp;idOrigine=502" TargetMode="External"/><Relationship Id="rId97" Type="http://schemas.openxmlformats.org/officeDocument/2006/relationships/hyperlink" Target="https://choisirleservicepublic.gouv.fr/offre-emploi/chargee-de-missions-cif---dir-sg-grand-nord-hf-reference-2023-1288380/" TargetMode="External"/><Relationship Id="rId104" Type="http://schemas.openxmlformats.org/officeDocument/2006/relationships/hyperlink" Target="https://choisirleservicepublic.gouv.fr/offre-emploi/chargee-de-mission---appui-au-pilotage-territorial-reference-2023-1288514/" TargetMode="External"/><Relationship Id="rId120" Type="http://schemas.openxmlformats.org/officeDocument/2006/relationships/hyperlink" Target="https://choisirleservicepublic.gouv.fr/offre-emploi/adjoint-au-chef-du-bureau-formation-outils-reference-2023-1337482/" TargetMode="External"/><Relationship Id="rId125" Type="http://schemas.openxmlformats.org/officeDocument/2006/relationships/hyperlink" Target="https://choisirleservicepublic.gouv.fr/offre-emploi/conseillere-en-charge-de-la-gestion-de-crise-et-des-relations-avec-les-victimes-reference-2023-1336555/" TargetMode="External"/><Relationship Id="rId141" Type="http://schemas.openxmlformats.org/officeDocument/2006/relationships/hyperlink" Target="https://choisirleservicepublic.gouv.fr/nos-offres/filtres/mot-cles/2023-1333797/" TargetMode="External"/><Relationship Id="rId146" Type="http://schemas.openxmlformats.org/officeDocument/2006/relationships/hyperlink" Target="https://choisirleservicepublic.gouv.fr/nos-offres/filtres/mot-cles/2023-1198563/" TargetMode="External"/><Relationship Id="rId7" Type="http://schemas.openxmlformats.org/officeDocument/2006/relationships/hyperlink" Target="https://choisirleservicepublic.gouv.fr/offre-emploi/2023-1330731/?tracking=1&amp;idOrigine=502" TargetMode="External"/><Relationship Id="rId71" Type="http://schemas.openxmlformats.org/officeDocument/2006/relationships/hyperlink" Target="https://choisirleservicepublic.gouv.fr/offre-emploi/2023-1200257/?tracking=1&amp;idOrigine=502" TargetMode="External"/><Relationship Id="rId92" Type="http://schemas.openxmlformats.org/officeDocument/2006/relationships/hyperlink" Target="https://place-emploi-public.gouv.fr/offre-emploi/chargee-de-mission--controle-de-la-gestion-rh-reference-2022-1077272/" TargetMode="External"/><Relationship Id="rId162" Type="http://schemas.openxmlformats.org/officeDocument/2006/relationships/hyperlink" Target="https://choisirleservicepublic.gouv.fr/offre-emploi/chef-de-la-section-juridique-informatique-et-libertes-ex2-hf-reference-2023-1338743/" TargetMode="External"/><Relationship Id="rId2" Type="http://schemas.openxmlformats.org/officeDocument/2006/relationships/hyperlink" Target="https://pep-rh.talent-soft.com/Pages/Offers/MainPage.aspx?FromContext=VacancyDashboard&amp;id=1322249" TargetMode="External"/><Relationship Id="rId29" Type="http://schemas.openxmlformats.org/officeDocument/2006/relationships/hyperlink" Target="https://choisirleservicepublic.gouv.fr/nos-offres/filtres/mot-cles/2023-1245911/" TargetMode="External"/><Relationship Id="rId24" Type="http://schemas.openxmlformats.org/officeDocument/2006/relationships/hyperlink" Target="https://choisirleservicepublic.gouv.fr/nos-offres/filtres/mot-cles/2023-1284126/" TargetMode="External"/><Relationship Id="rId40" Type="http://schemas.openxmlformats.org/officeDocument/2006/relationships/hyperlink" Target="https://choisirleservicepublic.gouv.fr/offre-emploi/referent-laicite-citoyennete-en-direction-territoriale-pjj-loire-hf-reference-2023-1313540/" TargetMode="External"/><Relationship Id="rId45" Type="http://schemas.openxmlformats.org/officeDocument/2006/relationships/hyperlink" Target="https://choisirleservicepublic.gouv.fr/offre-emploi/conseiller-technique-en-promotion-de-la-sante----dtpjj-oise-hf-reference-2023-1289667/" TargetMode="External"/><Relationship Id="rId66" Type="http://schemas.openxmlformats.org/officeDocument/2006/relationships/hyperlink" Target="https://choisirleservicepublic.gouv.fr/offre-emploi/2023-1334090" TargetMode="External"/><Relationship Id="rId87" Type="http://schemas.openxmlformats.org/officeDocument/2006/relationships/hyperlink" Target="https://choisirleservicepublic.gouv.fr/offre-emploi/redacteur---redactrice-reference-2023-1336447/" TargetMode="External"/><Relationship Id="rId110" Type="http://schemas.openxmlformats.org/officeDocument/2006/relationships/hyperlink" Target="https://choisirleservicepublic.gouv.fr/offre-emploi/cheffe-du-pole-de-la-synthese-immobiliere-et-adjoint-au-chef-du-bureau-de-l-optimisation-immobiliere--reference-2023-1336567/" TargetMode="External"/><Relationship Id="rId115" Type="http://schemas.openxmlformats.org/officeDocument/2006/relationships/hyperlink" Target="https://choisirleservicepublic.gouv.fr/offre-emploi/cheffe-du-bureau-programmation-et-synthese-du-titre-2-hf-reference-2023-1337498/" TargetMode="External"/><Relationship Id="rId131" Type="http://schemas.openxmlformats.org/officeDocument/2006/relationships/hyperlink" Target="https://choisirleservicepublic.gouv.fr/offre-emploi/adjointe-au-chef-du-bureau-de-l-aide-juridictionnelle-reference-2023-1336587/" TargetMode="External"/><Relationship Id="rId136" Type="http://schemas.openxmlformats.org/officeDocument/2006/relationships/hyperlink" Target="https://choisirleservicepublic.gouv.fr/offre-emploi/charge-de-projet-aupres-du-controle-de-gestion--fh-reference-2023-1337557/" TargetMode="External"/><Relationship Id="rId157" Type="http://schemas.openxmlformats.org/officeDocument/2006/relationships/hyperlink" Target="https://choisirleservicepublic.gouv.fr/nos-offres/filtres/mot-cles/2023-1332800/" TargetMode="External"/><Relationship Id="rId61" Type="http://schemas.openxmlformats.org/officeDocument/2006/relationships/hyperlink" Target="https://choisirleservicepublic.gouv.fr/offre-emploi/responsable-de-la-gestion-des-parcours-et-des-competences---dir-pjj-sud-31-hf-reference-2023-1334188/" TargetMode="External"/><Relationship Id="rId82" Type="http://schemas.openxmlformats.org/officeDocument/2006/relationships/hyperlink" Target="https://choisirleservicepublic.gouv.fr/offre-emploi/cheffe-de-la-section-affaires-juridiques-et-reglement-amiable-des-litiges-reference-2023-1249332/" TargetMode="External"/><Relationship Id="rId152" Type="http://schemas.openxmlformats.org/officeDocument/2006/relationships/hyperlink" Target="https://choisirleservicepublic.gouv.fr/offre-emploi/chef-de-section-rh-personnel-de-surveillance-rh4-reference-2023-1288066/" TargetMode="External"/><Relationship Id="rId19" Type="http://schemas.openxmlformats.org/officeDocument/2006/relationships/hyperlink" Target="https://choisirleservicepublic.gouv.fr/offre-emploi/chargee-de-mission-lutte-contre-les-vif---cabinet-des-chefs-de-juridiction---tj-montlucon-hf-reference-2023-1335225/" TargetMode="External"/><Relationship Id="rId14" Type="http://schemas.openxmlformats.org/officeDocument/2006/relationships/hyperlink" Target="https://choisirleservicepublic.gouv.fr/offre-emploi/attache-d-administration-chargee-de-mission-cabinet-du-procureur-de-la-republique-tj-beauvais-reference-2023-1335192/" TargetMode="External"/><Relationship Id="rId30" Type="http://schemas.openxmlformats.org/officeDocument/2006/relationships/hyperlink" Target="https://choisirleservicepublic.gouv.fr/offre-emploi/attache-titulaire-charge-de-mission--lutte-contre-les-violences-intra-familiales--hf-reference-2023-1334092/" TargetMode="External"/><Relationship Id="rId35" Type="http://schemas.openxmlformats.org/officeDocument/2006/relationships/hyperlink" Target="https://choisirleservicepublic.gouv.fr/offre-emploi/responsable-de-l-appui-au-pilotage-territorial---dtpjj-aquitaine-sud---mont-de-marsan-40-hf-reference-2023-1286064/" TargetMode="External"/><Relationship Id="rId56" Type="http://schemas.openxmlformats.org/officeDocument/2006/relationships/hyperlink" Target="https://choisirleservicepublic.gouv.fr/offre-emploi/2023-1335393" TargetMode="External"/><Relationship Id="rId77" Type="http://schemas.openxmlformats.org/officeDocument/2006/relationships/hyperlink" Target="https://choisirleservicepublic.gouv.fr/offre-emploi/coordinateur-rice-energie-reference-2023-1106323/" TargetMode="External"/><Relationship Id="rId100" Type="http://schemas.openxmlformats.org/officeDocument/2006/relationships/hyperlink" Target="https://place-emploi-public.gouv.fr/offre-emploi/administrateurtrice-reseau-fh-reference-2023-1130300/" TargetMode="External"/><Relationship Id="rId105" Type="http://schemas.openxmlformats.org/officeDocument/2006/relationships/hyperlink" Target="https://choisirleservicepublic.gouv.fr/offre-emploi/adjointe-au-cheffe-du-departement-de-la-qualite-et-du-pilotage-reference-2023-1288522/" TargetMode="External"/><Relationship Id="rId126" Type="http://schemas.openxmlformats.org/officeDocument/2006/relationships/hyperlink" Target="https://choisirleservicepublic.gouv.fr/offre-emploi/redacteurrice--reference-2023-1336553/" TargetMode="External"/><Relationship Id="rId147" Type="http://schemas.openxmlformats.org/officeDocument/2006/relationships/hyperlink" Target="https://choisirleservicepublic.gouv.fr/offre-emploi/redacteur-droit-penitentiaire-ex2-hf-reference-2023-1338742/" TargetMode="External"/><Relationship Id="rId8" Type="http://schemas.openxmlformats.org/officeDocument/2006/relationships/hyperlink" Target="https://choisirleservicepublic.gouv.fr/offre-emploi/cheffe-du-pole-de-suivi-des-publics-specifiques-hf-reference-2023-1318852/" TargetMode="External"/><Relationship Id="rId51" Type="http://schemas.openxmlformats.org/officeDocument/2006/relationships/hyperlink" Target="https://choisirleservicepublic.gouv.fr/offre-emploi/2023-1335357" TargetMode="External"/><Relationship Id="rId72" Type="http://schemas.openxmlformats.org/officeDocument/2006/relationships/hyperlink" Target="https://choisirleservicepublic.gouv.fr/offre-emploi/2023-1333009/?tracking=1&amp;idOrigine=502" TargetMode="External"/><Relationship Id="rId93" Type="http://schemas.openxmlformats.org/officeDocument/2006/relationships/hyperlink" Target="https://choisirleservicepublic.gouv.fr/offre-emploi/redacteurice-reference-2023-1336661/" TargetMode="External"/><Relationship Id="rId98" Type="http://schemas.openxmlformats.org/officeDocument/2006/relationships/hyperlink" Target="https://choisirleservicepublic.gouv.fr/offre-emploi/adjointe-aua-la-cheffe-du-departement-informatique-et-telecommunications---dir-sg-grand-ouest-hf-reference-2023-1288430/" TargetMode="External"/><Relationship Id="rId121" Type="http://schemas.openxmlformats.org/officeDocument/2006/relationships/hyperlink" Target="https://choisirleservicepublic.gouv.fr/offre-emploi/adjoint-au-chef-du-bureau-contentieux-reference-2023-1337483/" TargetMode="External"/><Relationship Id="rId142" Type="http://schemas.openxmlformats.org/officeDocument/2006/relationships/hyperlink" Target="https://choisirleservicepublic.gouv.fr/nos-offres/filtres/mot-cles/2023-1310370/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s://pep-rh.talent-soft.com/Pages/Offers/MainPage.aspx?FromContext=VacancyDashboard&amp;id=1323074" TargetMode="External"/><Relationship Id="rId25" Type="http://schemas.openxmlformats.org/officeDocument/2006/relationships/hyperlink" Target="https://choisirleservicepublic.gouv.fr/nos-offres/filtres/mot-cles/2023-1285958/" TargetMode="External"/><Relationship Id="rId46" Type="http://schemas.openxmlformats.org/officeDocument/2006/relationships/hyperlink" Target="https://choisirleservicepublic.gouv.fr/offre-emploi/conseiller-technique-en-promotion-de-la-sante----dtpjj-nord-hf-reference-2023-1289670/" TargetMode="External"/><Relationship Id="rId67" Type="http://schemas.openxmlformats.org/officeDocument/2006/relationships/hyperlink" Target="https://choisirleservicepublic.gouv.fr/offre-emploi/2023-1334045" TargetMode="External"/><Relationship Id="rId116" Type="http://schemas.openxmlformats.org/officeDocument/2006/relationships/hyperlink" Target="https://choisirleservicepublic.gouv.fr/offre-emploi/chargee-de-pilotage-et-de-synthese-budgetaire-reference-2023-1337519/" TargetMode="External"/><Relationship Id="rId137" Type="http://schemas.openxmlformats.org/officeDocument/2006/relationships/hyperlink" Target="https://choisirleservicepublic.gouv.fr/offre-emploi/coordinateur-de-l-execution-de-la-depense--fh-reference-2023-1337575/" TargetMode="External"/><Relationship Id="rId158" Type="http://schemas.openxmlformats.org/officeDocument/2006/relationships/hyperlink" Target="https://choisirleservicepublic.gouv.fr/nos-offres/filtres/mot-cles/2023-1213102/" TargetMode="External"/><Relationship Id="rId20" Type="http://schemas.openxmlformats.org/officeDocument/2006/relationships/hyperlink" Target="https://choisirleservicepublic.gouv.fr/nos-offres/filtres/mot-cles/2023-1282194/" TargetMode="External"/><Relationship Id="rId41" Type="http://schemas.openxmlformats.org/officeDocument/2006/relationships/hyperlink" Target="https://choisirleservicepublic.gouv.fr/offre-emploi/conseiller-technique-interregional-en-dirpjj-centre-est-hf-reference-2023-1313581/" TargetMode="External"/><Relationship Id="rId62" Type="http://schemas.openxmlformats.org/officeDocument/2006/relationships/hyperlink" Target="https://choisirleservicepublic.gouv.fr/offre-emploi/referent-laicite-citoyennete-en-dt-hf-reference-2023-1244674/" TargetMode="External"/><Relationship Id="rId83" Type="http://schemas.openxmlformats.org/officeDocument/2006/relationships/hyperlink" Target="https://choisirleservicepublic.gouv.fr/offre-emploi/chargee-de-mission-aupres-de-la-sous-direction-reference-2023-1334184/" TargetMode="External"/><Relationship Id="rId88" Type="http://schemas.openxmlformats.org/officeDocument/2006/relationships/hyperlink" Target="https://choisirleservicepublic.gouv.fr/offre-emploi/coordinateur-rice-energie-reference-2023-1336656/" TargetMode="External"/><Relationship Id="rId111" Type="http://schemas.openxmlformats.org/officeDocument/2006/relationships/hyperlink" Target="https://choisirleservicepublic.gouv.fr/offre-emploi/adjoint-au-chef-de-bureau-fh-reference-2023-1336576/" TargetMode="External"/><Relationship Id="rId132" Type="http://schemas.openxmlformats.org/officeDocument/2006/relationships/hyperlink" Target="https://choisirleservicepublic.gouv.fr/offre-emploi/charge--e--de-mission--acces-au-droit--et---mediation--reference-2023-1335271/" TargetMode="External"/><Relationship Id="rId153" Type="http://schemas.openxmlformats.org/officeDocument/2006/relationships/hyperlink" Target="https://choisirleservicepublic.gouv.fr/offre-emploi/dapbureau-des-affaires-statutaires-rh2charge-du-dialogue-social-hf-reference-2023-133379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zoomScale="80" zoomScaleNormal="80" workbookViewId="0">
      <selection activeCell="A10" sqref="A10"/>
    </sheetView>
  </sheetViews>
  <sheetFormatPr baseColWidth="10" defaultRowHeight="12.75"/>
  <cols>
    <col min="1" max="1" width="15" customWidth="1"/>
    <col min="2" max="2" width="25.140625" style="19" customWidth="1"/>
    <col min="3" max="3" width="23.85546875" style="19" customWidth="1"/>
    <col min="6" max="6" width="42" customWidth="1"/>
    <col min="7" max="7" width="35.28515625" customWidth="1"/>
    <col min="8" max="8" width="31.42578125" customWidth="1"/>
    <col min="9" max="9" width="39" customWidth="1"/>
    <col min="10" max="10" width="11.42578125" style="11"/>
    <col min="11" max="11" width="23.42578125" style="15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9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0"/>
      <c r="K2" s="12"/>
    </row>
    <row r="3" spans="1:11" ht="18.75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8.75">
      <c r="A4" s="32"/>
      <c r="B4" s="32"/>
      <c r="C4" s="32"/>
      <c r="D4" s="32"/>
      <c r="E4" s="32"/>
      <c r="F4" s="32"/>
      <c r="G4" s="32"/>
      <c r="H4" s="32"/>
      <c r="I4" s="32"/>
      <c r="J4" s="32"/>
      <c r="K4" s="13"/>
    </row>
    <row r="5" spans="1:11" ht="24.75">
      <c r="A5" s="7"/>
      <c r="B5" s="7"/>
      <c r="C5" s="7"/>
      <c r="D5" s="33"/>
      <c r="E5" s="33"/>
      <c r="F5" s="33"/>
      <c r="G5" s="33"/>
      <c r="H5" s="33"/>
      <c r="I5" s="33"/>
      <c r="J5" s="33"/>
      <c r="K5" s="13"/>
    </row>
    <row r="6" spans="1:11" ht="15.75" customHeight="1">
      <c r="A6" s="34" t="s">
        <v>135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 customHeight="1">
      <c r="A7" s="34" t="s">
        <v>136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 customHeight="1">
      <c r="A8" s="34" t="s">
        <v>137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5.75" customHeight="1">
      <c r="A9" s="34" t="s">
        <v>658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8.75">
      <c r="A10" s="8"/>
      <c r="B10" s="16"/>
      <c r="C10" s="16"/>
      <c r="D10" s="6"/>
      <c r="E10" s="6"/>
      <c r="F10" s="6"/>
      <c r="G10" s="6"/>
      <c r="H10" s="6"/>
      <c r="I10" s="6"/>
      <c r="J10" s="10"/>
      <c r="K10" s="13"/>
    </row>
    <row r="11" spans="1:11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ht="51">
      <c r="A12" s="3" t="s">
        <v>6</v>
      </c>
      <c r="B12" s="3" t="s">
        <v>129</v>
      </c>
      <c r="C12" s="3" t="s">
        <v>130</v>
      </c>
      <c r="D12" s="3" t="s">
        <v>2</v>
      </c>
      <c r="E12" s="3" t="s">
        <v>0</v>
      </c>
      <c r="F12" s="3" t="s">
        <v>5</v>
      </c>
      <c r="G12" s="3" t="s">
        <v>8</v>
      </c>
      <c r="H12" s="3" t="s">
        <v>7</v>
      </c>
      <c r="I12" s="3" t="s">
        <v>1</v>
      </c>
      <c r="J12" s="4" t="s">
        <v>4</v>
      </c>
      <c r="K12" s="3" t="s">
        <v>3</v>
      </c>
    </row>
    <row r="13" spans="1:11" ht="50.1" customHeight="1">
      <c r="A13" s="28" t="s">
        <v>416</v>
      </c>
      <c r="B13" s="22" t="s">
        <v>19</v>
      </c>
      <c r="C13" s="22" t="s">
        <v>37</v>
      </c>
      <c r="D13" s="25" t="s">
        <v>187</v>
      </c>
      <c r="E13" s="25" t="s">
        <v>257</v>
      </c>
      <c r="F13" s="25" t="s">
        <v>417</v>
      </c>
      <c r="G13" s="24"/>
      <c r="H13" s="25" t="s">
        <v>418</v>
      </c>
      <c r="I13" s="25" t="s">
        <v>419</v>
      </c>
      <c r="J13" s="24">
        <v>3</v>
      </c>
      <c r="K13" s="25"/>
    </row>
    <row r="14" spans="1:11" ht="50.1" customHeight="1">
      <c r="A14" s="28" t="s">
        <v>440</v>
      </c>
      <c r="B14" s="22" t="s">
        <v>19</v>
      </c>
      <c r="C14" s="22" t="s">
        <v>37</v>
      </c>
      <c r="D14" s="25" t="s">
        <v>187</v>
      </c>
      <c r="E14" s="25" t="s">
        <v>257</v>
      </c>
      <c r="F14" s="25" t="s">
        <v>417</v>
      </c>
      <c r="G14" s="24"/>
      <c r="H14" s="25" t="s">
        <v>441</v>
      </c>
      <c r="I14" s="25" t="s">
        <v>442</v>
      </c>
      <c r="J14" s="24">
        <v>3</v>
      </c>
      <c r="K14" s="25"/>
    </row>
    <row r="15" spans="1:11" ht="50.1" customHeight="1">
      <c r="A15" s="28" t="s">
        <v>420</v>
      </c>
      <c r="B15" s="22" t="s">
        <v>19</v>
      </c>
      <c r="C15" s="22" t="s">
        <v>37</v>
      </c>
      <c r="D15" s="25" t="s">
        <v>187</v>
      </c>
      <c r="E15" s="25" t="s">
        <v>257</v>
      </c>
      <c r="F15" s="25" t="s">
        <v>421</v>
      </c>
      <c r="G15" s="24" t="s">
        <v>422</v>
      </c>
      <c r="H15" s="25"/>
      <c r="I15" s="25" t="s">
        <v>423</v>
      </c>
      <c r="J15" s="24">
        <v>3</v>
      </c>
      <c r="K15" s="25"/>
    </row>
    <row r="16" spans="1:11" ht="50.1" customHeight="1">
      <c r="A16" s="28" t="s">
        <v>424</v>
      </c>
      <c r="B16" s="22" t="s">
        <v>19</v>
      </c>
      <c r="C16" s="22" t="s">
        <v>37</v>
      </c>
      <c r="D16" s="25" t="s">
        <v>187</v>
      </c>
      <c r="E16" s="25" t="s">
        <v>257</v>
      </c>
      <c r="F16" s="25" t="s">
        <v>421</v>
      </c>
      <c r="G16" s="24" t="s">
        <v>425</v>
      </c>
      <c r="H16" s="25" t="s">
        <v>426</v>
      </c>
      <c r="I16" s="25" t="s">
        <v>260</v>
      </c>
      <c r="J16" s="24">
        <v>3</v>
      </c>
      <c r="K16" s="25"/>
    </row>
    <row r="17" spans="1:11" ht="50.1" customHeight="1">
      <c r="A17" s="28" t="s">
        <v>427</v>
      </c>
      <c r="B17" s="22" t="s">
        <v>19</v>
      </c>
      <c r="C17" s="22" t="s">
        <v>37</v>
      </c>
      <c r="D17" s="25" t="s">
        <v>187</v>
      </c>
      <c r="E17" s="25" t="s">
        <v>257</v>
      </c>
      <c r="F17" s="25" t="s">
        <v>428</v>
      </c>
      <c r="G17" s="24"/>
      <c r="H17" s="25" t="s">
        <v>429</v>
      </c>
      <c r="I17" s="25" t="s">
        <v>260</v>
      </c>
      <c r="J17" s="24">
        <v>3</v>
      </c>
      <c r="K17" s="25"/>
    </row>
    <row r="18" spans="1:11" ht="50.1" customHeight="1">
      <c r="A18" s="28" t="s">
        <v>430</v>
      </c>
      <c r="B18" s="22" t="s">
        <v>19</v>
      </c>
      <c r="C18" s="22" t="s">
        <v>37</v>
      </c>
      <c r="D18" s="25" t="s">
        <v>187</v>
      </c>
      <c r="E18" s="25" t="s">
        <v>257</v>
      </c>
      <c r="F18" s="25" t="s">
        <v>428</v>
      </c>
      <c r="G18" s="24" t="s">
        <v>443</v>
      </c>
      <c r="H18" s="25" t="s">
        <v>431</v>
      </c>
      <c r="I18" s="25" t="s">
        <v>432</v>
      </c>
      <c r="J18" s="24">
        <v>3</v>
      </c>
      <c r="K18" s="25"/>
    </row>
    <row r="19" spans="1:11" ht="63" customHeight="1">
      <c r="A19" s="28" t="s">
        <v>433</v>
      </c>
      <c r="B19" s="22" t="s">
        <v>19</v>
      </c>
      <c r="C19" s="22" t="s">
        <v>37</v>
      </c>
      <c r="D19" s="25" t="s">
        <v>187</v>
      </c>
      <c r="E19" s="25" t="s">
        <v>257</v>
      </c>
      <c r="F19" s="25" t="s">
        <v>434</v>
      </c>
      <c r="G19" s="24" t="s">
        <v>435</v>
      </c>
      <c r="H19" s="25" t="s">
        <v>436</v>
      </c>
      <c r="I19" s="25" t="s">
        <v>437</v>
      </c>
      <c r="J19" s="24">
        <v>2</v>
      </c>
      <c r="K19" s="25"/>
    </row>
    <row r="20" spans="1:11" ht="60" customHeight="1">
      <c r="A20" s="28" t="s">
        <v>438</v>
      </c>
      <c r="B20" s="22" t="s">
        <v>19</v>
      </c>
      <c r="C20" s="22" t="s">
        <v>37</v>
      </c>
      <c r="D20" s="25" t="s">
        <v>187</v>
      </c>
      <c r="E20" s="25" t="s">
        <v>257</v>
      </c>
      <c r="F20" s="25" t="s">
        <v>434</v>
      </c>
      <c r="G20" s="24" t="s">
        <v>435</v>
      </c>
      <c r="H20" s="25" t="s">
        <v>436</v>
      </c>
      <c r="I20" s="25" t="s">
        <v>439</v>
      </c>
      <c r="J20" s="24">
        <v>1</v>
      </c>
      <c r="K20" s="25"/>
    </row>
    <row r="21" spans="1:11" ht="50.1" customHeight="1">
      <c r="A21" s="28" t="s">
        <v>228</v>
      </c>
      <c r="B21" s="22" t="s">
        <v>23</v>
      </c>
      <c r="C21" s="22" t="s">
        <v>41</v>
      </c>
      <c r="D21" s="25" t="s">
        <v>187</v>
      </c>
      <c r="E21" s="25" t="s">
        <v>140</v>
      </c>
      <c r="F21" s="25" t="s">
        <v>229</v>
      </c>
      <c r="G21" s="24" t="s">
        <v>229</v>
      </c>
      <c r="H21" s="25"/>
      <c r="I21" s="25" t="s">
        <v>230</v>
      </c>
      <c r="J21" s="24">
        <v>3</v>
      </c>
      <c r="K21" s="25" t="s">
        <v>227</v>
      </c>
    </row>
    <row r="22" spans="1:11" ht="50.1" customHeight="1">
      <c r="A22" s="28" t="s">
        <v>231</v>
      </c>
      <c r="B22" s="22" t="s">
        <v>10</v>
      </c>
      <c r="C22" s="22" t="s">
        <v>122</v>
      </c>
      <c r="D22" s="25" t="s">
        <v>187</v>
      </c>
      <c r="E22" s="25" t="s">
        <v>140</v>
      </c>
      <c r="F22" s="25" t="s">
        <v>232</v>
      </c>
      <c r="G22" s="24" t="s">
        <v>232</v>
      </c>
      <c r="H22" s="25"/>
      <c r="I22" s="25" t="s">
        <v>233</v>
      </c>
      <c r="J22" s="24">
        <v>3</v>
      </c>
      <c r="K22" s="25" t="s">
        <v>227</v>
      </c>
    </row>
    <row r="23" spans="1:11" ht="50.1" customHeight="1">
      <c r="A23" s="28" t="s">
        <v>223</v>
      </c>
      <c r="B23" s="22" t="s">
        <v>24</v>
      </c>
      <c r="C23" s="22" t="s">
        <v>112</v>
      </c>
      <c r="D23" s="25" t="s">
        <v>187</v>
      </c>
      <c r="E23" s="25" t="s">
        <v>140</v>
      </c>
      <c r="F23" s="25" t="s">
        <v>224</v>
      </c>
      <c r="G23" s="24" t="s">
        <v>225</v>
      </c>
      <c r="H23" s="25"/>
      <c r="I23" s="25" t="s">
        <v>226</v>
      </c>
      <c r="J23" s="24">
        <v>3</v>
      </c>
      <c r="K23" s="25" t="s">
        <v>227</v>
      </c>
    </row>
    <row r="24" spans="1:11" ht="50.1" customHeight="1">
      <c r="A24" s="28" t="s">
        <v>186</v>
      </c>
      <c r="B24" s="22" t="s">
        <v>18</v>
      </c>
      <c r="C24" s="22" t="s">
        <v>87</v>
      </c>
      <c r="D24" s="25" t="s">
        <v>187</v>
      </c>
      <c r="E24" s="25" t="s">
        <v>140</v>
      </c>
      <c r="F24" s="25" t="s">
        <v>188</v>
      </c>
      <c r="G24" s="24" t="s">
        <v>189</v>
      </c>
      <c r="H24" s="25"/>
      <c r="I24" s="25" t="s">
        <v>190</v>
      </c>
      <c r="J24" s="24">
        <v>3</v>
      </c>
      <c r="K24" s="25"/>
    </row>
    <row r="25" spans="1:11" ht="50.1" customHeight="1">
      <c r="A25" s="28" t="s">
        <v>191</v>
      </c>
      <c r="B25" s="22" t="s">
        <v>18</v>
      </c>
      <c r="C25" s="22" t="s">
        <v>87</v>
      </c>
      <c r="D25" s="25" t="s">
        <v>187</v>
      </c>
      <c r="E25" s="25" t="s">
        <v>140</v>
      </c>
      <c r="F25" s="25" t="s">
        <v>188</v>
      </c>
      <c r="G25" s="24" t="s">
        <v>192</v>
      </c>
      <c r="H25" s="25"/>
      <c r="I25" s="25" t="s">
        <v>193</v>
      </c>
      <c r="J25" s="24">
        <v>3</v>
      </c>
      <c r="K25" s="25"/>
    </row>
    <row r="26" spans="1:11" ht="50.1" customHeight="1">
      <c r="A26" s="28" t="s">
        <v>194</v>
      </c>
      <c r="B26" s="22" t="s">
        <v>18</v>
      </c>
      <c r="C26" s="22" t="s">
        <v>87</v>
      </c>
      <c r="D26" s="25" t="s">
        <v>187</v>
      </c>
      <c r="E26" s="25" t="s">
        <v>140</v>
      </c>
      <c r="F26" s="25" t="s">
        <v>188</v>
      </c>
      <c r="G26" s="24" t="s">
        <v>195</v>
      </c>
      <c r="H26" s="25"/>
      <c r="I26" s="25" t="s">
        <v>196</v>
      </c>
      <c r="J26" s="24">
        <v>3</v>
      </c>
      <c r="K26" s="25"/>
    </row>
    <row r="27" spans="1:11" ht="50.1" customHeight="1">
      <c r="A27" s="28" t="s">
        <v>197</v>
      </c>
      <c r="B27" s="22" t="s">
        <v>13</v>
      </c>
      <c r="C27" s="22" t="s">
        <v>31</v>
      </c>
      <c r="D27" s="25" t="s">
        <v>187</v>
      </c>
      <c r="E27" s="25" t="s">
        <v>140</v>
      </c>
      <c r="F27" s="25" t="s">
        <v>198</v>
      </c>
      <c r="G27" s="24" t="s">
        <v>199</v>
      </c>
      <c r="H27" s="25"/>
      <c r="I27" s="25" t="s">
        <v>200</v>
      </c>
      <c r="J27" s="24">
        <v>3</v>
      </c>
      <c r="K27" s="25"/>
    </row>
    <row r="28" spans="1:11" ht="50.1" customHeight="1">
      <c r="A28" s="28" t="s">
        <v>246</v>
      </c>
      <c r="B28" s="22" t="s">
        <v>13</v>
      </c>
      <c r="C28" s="22" t="s">
        <v>31</v>
      </c>
      <c r="D28" s="25" t="s">
        <v>187</v>
      </c>
      <c r="E28" s="25" t="s">
        <v>140</v>
      </c>
      <c r="F28" s="25" t="s">
        <v>247</v>
      </c>
      <c r="G28" s="24" t="s">
        <v>247</v>
      </c>
      <c r="H28" s="25"/>
      <c r="I28" s="25" t="s">
        <v>233</v>
      </c>
      <c r="J28" s="24">
        <v>3</v>
      </c>
      <c r="K28" s="25" t="s">
        <v>227</v>
      </c>
    </row>
    <row r="29" spans="1:11" ht="50.1" customHeight="1">
      <c r="A29" s="28" t="s">
        <v>201</v>
      </c>
      <c r="B29" s="22" t="s">
        <v>21</v>
      </c>
      <c r="C29" s="22" t="s">
        <v>39</v>
      </c>
      <c r="D29" s="25" t="s">
        <v>187</v>
      </c>
      <c r="E29" s="25" t="s">
        <v>140</v>
      </c>
      <c r="F29" s="25" t="s">
        <v>202</v>
      </c>
      <c r="G29" s="24" t="s">
        <v>203</v>
      </c>
      <c r="H29" s="25"/>
      <c r="I29" s="25" t="s">
        <v>204</v>
      </c>
      <c r="J29" s="24">
        <v>3</v>
      </c>
      <c r="K29" s="25"/>
    </row>
    <row r="30" spans="1:11" ht="50.1" customHeight="1">
      <c r="A30" s="28" t="s">
        <v>205</v>
      </c>
      <c r="B30" s="22" t="s">
        <v>21</v>
      </c>
      <c r="C30" s="22" t="s">
        <v>39</v>
      </c>
      <c r="D30" s="25" t="s">
        <v>187</v>
      </c>
      <c r="E30" s="25" t="s">
        <v>140</v>
      </c>
      <c r="F30" s="25" t="s">
        <v>202</v>
      </c>
      <c r="G30" s="24" t="s">
        <v>206</v>
      </c>
      <c r="H30" s="25"/>
      <c r="I30" s="25" t="s">
        <v>207</v>
      </c>
      <c r="J30" s="24">
        <v>2</v>
      </c>
      <c r="K30" s="25"/>
    </row>
    <row r="31" spans="1:11" ht="50.1" customHeight="1">
      <c r="A31" s="28" t="s">
        <v>244</v>
      </c>
      <c r="B31" s="22" t="s">
        <v>24</v>
      </c>
      <c r="C31" s="22" t="s">
        <v>126</v>
      </c>
      <c r="D31" s="25" t="s">
        <v>187</v>
      </c>
      <c r="E31" s="25" t="s">
        <v>140</v>
      </c>
      <c r="F31" s="25" t="s">
        <v>245</v>
      </c>
      <c r="G31" s="24" t="s">
        <v>245</v>
      </c>
      <c r="H31" s="25"/>
      <c r="I31" s="25" t="s">
        <v>233</v>
      </c>
      <c r="J31" s="24">
        <v>3</v>
      </c>
      <c r="K31" s="25" t="s">
        <v>227</v>
      </c>
    </row>
    <row r="32" spans="1:11" ht="50.1" customHeight="1">
      <c r="A32" s="28" t="s">
        <v>248</v>
      </c>
      <c r="B32" s="22" t="s">
        <v>15</v>
      </c>
      <c r="C32" s="22" t="s">
        <v>86</v>
      </c>
      <c r="D32" s="25" t="s">
        <v>187</v>
      </c>
      <c r="E32" s="25" t="s">
        <v>140</v>
      </c>
      <c r="F32" s="25" t="s">
        <v>249</v>
      </c>
      <c r="G32" s="24" t="s">
        <v>250</v>
      </c>
      <c r="H32" s="25"/>
      <c r="I32" s="25" t="s">
        <v>251</v>
      </c>
      <c r="J32" s="24">
        <v>3</v>
      </c>
      <c r="K32" s="25" t="s">
        <v>252</v>
      </c>
    </row>
    <row r="33" spans="1:11" ht="50.1" customHeight="1">
      <c r="A33" s="28" t="s">
        <v>248</v>
      </c>
      <c r="B33" s="22" t="s">
        <v>15</v>
      </c>
      <c r="C33" s="22" t="s">
        <v>86</v>
      </c>
      <c r="D33" s="25" t="s">
        <v>187</v>
      </c>
      <c r="E33" s="25" t="s">
        <v>140</v>
      </c>
      <c r="F33" s="25" t="s">
        <v>249</v>
      </c>
      <c r="G33" s="24" t="s">
        <v>250</v>
      </c>
      <c r="H33" s="25"/>
      <c r="I33" s="25" t="s">
        <v>251</v>
      </c>
      <c r="J33" s="24">
        <v>3</v>
      </c>
      <c r="K33" s="25" t="s">
        <v>252</v>
      </c>
    </row>
    <row r="34" spans="1:11" ht="50.1" customHeight="1">
      <c r="A34" s="28" t="s">
        <v>208</v>
      </c>
      <c r="B34" s="22" t="s">
        <v>132</v>
      </c>
      <c r="C34" s="22"/>
      <c r="D34" s="25" t="s">
        <v>187</v>
      </c>
      <c r="E34" s="25" t="s">
        <v>140</v>
      </c>
      <c r="F34" s="25" t="s">
        <v>209</v>
      </c>
      <c r="G34" s="24" t="s">
        <v>210</v>
      </c>
      <c r="H34" s="25"/>
      <c r="I34" s="25" t="s">
        <v>211</v>
      </c>
      <c r="J34" s="24">
        <v>3</v>
      </c>
      <c r="K34" s="25"/>
    </row>
    <row r="35" spans="1:11" ht="50.1" customHeight="1">
      <c r="A35" s="28" t="s">
        <v>212</v>
      </c>
      <c r="B35" s="22" t="s">
        <v>19</v>
      </c>
      <c r="C35" s="22" t="s">
        <v>37</v>
      </c>
      <c r="D35" s="25" t="s">
        <v>187</v>
      </c>
      <c r="E35" s="25" t="s">
        <v>140</v>
      </c>
      <c r="F35" s="25" t="s">
        <v>213</v>
      </c>
      <c r="G35" s="24" t="s">
        <v>214</v>
      </c>
      <c r="H35" s="25"/>
      <c r="I35" s="25" t="s">
        <v>215</v>
      </c>
      <c r="J35" s="24">
        <v>3</v>
      </c>
      <c r="K35" s="25"/>
    </row>
    <row r="36" spans="1:11" ht="50.1" customHeight="1">
      <c r="A36" s="28" t="s">
        <v>216</v>
      </c>
      <c r="B36" s="22" t="s">
        <v>12</v>
      </c>
      <c r="C36" s="22" t="s">
        <v>61</v>
      </c>
      <c r="D36" s="25" t="s">
        <v>187</v>
      </c>
      <c r="E36" s="25" t="s">
        <v>140</v>
      </c>
      <c r="F36" s="25" t="s">
        <v>217</v>
      </c>
      <c r="G36" s="24" t="s">
        <v>218</v>
      </c>
      <c r="H36" s="25"/>
      <c r="I36" s="25" t="s">
        <v>219</v>
      </c>
      <c r="J36" s="24">
        <v>3</v>
      </c>
      <c r="K36" s="25"/>
    </row>
    <row r="37" spans="1:11" ht="50.1" customHeight="1">
      <c r="A37" s="28" t="s">
        <v>253</v>
      </c>
      <c r="B37" s="22" t="s">
        <v>12</v>
      </c>
      <c r="C37" s="22" t="s">
        <v>61</v>
      </c>
      <c r="D37" s="25" t="s">
        <v>187</v>
      </c>
      <c r="E37" s="25" t="s">
        <v>140</v>
      </c>
      <c r="F37" s="25" t="s">
        <v>217</v>
      </c>
      <c r="G37" s="24" t="s">
        <v>254</v>
      </c>
      <c r="H37" s="25"/>
      <c r="I37" s="25" t="s">
        <v>255</v>
      </c>
      <c r="J37" s="24">
        <v>3</v>
      </c>
      <c r="K37" s="25" t="s">
        <v>252</v>
      </c>
    </row>
    <row r="38" spans="1:11" ht="50.1" customHeight="1">
      <c r="A38" s="28" t="s">
        <v>220</v>
      </c>
      <c r="B38" s="22" t="s">
        <v>10</v>
      </c>
      <c r="C38" s="22" t="s">
        <v>114</v>
      </c>
      <c r="D38" s="25" t="s">
        <v>187</v>
      </c>
      <c r="E38" s="25" t="s">
        <v>140</v>
      </c>
      <c r="F38" s="25" t="s">
        <v>221</v>
      </c>
      <c r="G38" s="24" t="s">
        <v>222</v>
      </c>
      <c r="H38" s="25"/>
      <c r="I38" s="25" t="s">
        <v>200</v>
      </c>
      <c r="J38" s="24">
        <v>3</v>
      </c>
      <c r="K38" s="25"/>
    </row>
    <row r="39" spans="1:11" ht="50.1" customHeight="1">
      <c r="A39" s="28" t="s">
        <v>234</v>
      </c>
      <c r="B39" s="22" t="s">
        <v>18</v>
      </c>
      <c r="C39" s="22" t="s">
        <v>76</v>
      </c>
      <c r="D39" s="25" t="s">
        <v>187</v>
      </c>
      <c r="E39" s="25" t="s">
        <v>140</v>
      </c>
      <c r="F39" s="25" t="s">
        <v>235</v>
      </c>
      <c r="G39" s="24" t="s">
        <v>236</v>
      </c>
      <c r="H39" s="25"/>
      <c r="I39" s="25" t="s">
        <v>237</v>
      </c>
      <c r="J39" s="24">
        <v>3</v>
      </c>
      <c r="K39" s="25" t="s">
        <v>227</v>
      </c>
    </row>
    <row r="40" spans="1:11" ht="50.1" customHeight="1">
      <c r="A40" s="28" t="s">
        <v>238</v>
      </c>
      <c r="B40" s="22" t="s">
        <v>24</v>
      </c>
      <c r="C40" s="22" t="s">
        <v>116</v>
      </c>
      <c r="D40" s="25" t="s">
        <v>187</v>
      </c>
      <c r="E40" s="25" t="s">
        <v>140</v>
      </c>
      <c r="F40" s="25" t="s">
        <v>239</v>
      </c>
      <c r="G40" s="24" t="s">
        <v>239</v>
      </c>
      <c r="H40" s="25"/>
      <c r="I40" s="25" t="s">
        <v>240</v>
      </c>
      <c r="J40" s="24">
        <v>3</v>
      </c>
      <c r="K40" s="25" t="s">
        <v>227</v>
      </c>
    </row>
    <row r="41" spans="1:11" ht="50.1" customHeight="1">
      <c r="A41" s="28" t="s">
        <v>241</v>
      </c>
      <c r="B41" s="22" t="s">
        <v>10</v>
      </c>
      <c r="C41" s="22" t="s">
        <v>114</v>
      </c>
      <c r="D41" s="25" t="s">
        <v>187</v>
      </c>
      <c r="E41" s="25" t="s">
        <v>140</v>
      </c>
      <c r="F41" s="25" t="s">
        <v>242</v>
      </c>
      <c r="G41" s="24" t="s">
        <v>242</v>
      </c>
      <c r="H41" s="25"/>
      <c r="I41" s="25" t="s">
        <v>243</v>
      </c>
      <c r="J41" s="24">
        <v>3</v>
      </c>
      <c r="K41" s="25" t="s">
        <v>227</v>
      </c>
    </row>
    <row r="42" spans="1:11" ht="50.1" customHeight="1">
      <c r="A42" s="28" t="s">
        <v>256</v>
      </c>
      <c r="B42" s="22" t="s">
        <v>649</v>
      </c>
      <c r="C42" s="22" t="s">
        <v>37</v>
      </c>
      <c r="D42" s="25" t="s">
        <v>139</v>
      </c>
      <c r="E42" s="25" t="s">
        <v>257</v>
      </c>
      <c r="F42" s="25" t="s">
        <v>258</v>
      </c>
      <c r="G42" s="24"/>
      <c r="H42" s="25" t="s">
        <v>259</v>
      </c>
      <c r="I42" s="25" t="s">
        <v>260</v>
      </c>
      <c r="J42" s="24">
        <v>3</v>
      </c>
      <c r="K42" s="25"/>
    </row>
    <row r="43" spans="1:11" ht="50.1" customHeight="1">
      <c r="A43" s="28" t="s">
        <v>261</v>
      </c>
      <c r="B43" s="22" t="s">
        <v>649</v>
      </c>
      <c r="C43" s="22" t="s">
        <v>37</v>
      </c>
      <c r="D43" s="25" t="s">
        <v>139</v>
      </c>
      <c r="E43" s="25" t="s">
        <v>257</v>
      </c>
      <c r="F43" s="25" t="s">
        <v>262</v>
      </c>
      <c r="G43" s="24" t="s">
        <v>263</v>
      </c>
      <c r="H43" s="25" t="s">
        <v>264</v>
      </c>
      <c r="I43" s="25" t="s">
        <v>265</v>
      </c>
      <c r="J43" s="24">
        <v>3</v>
      </c>
      <c r="K43" s="25" t="s">
        <v>266</v>
      </c>
    </row>
    <row r="44" spans="1:11" ht="50.1" customHeight="1">
      <c r="A44" s="28" t="s">
        <v>267</v>
      </c>
      <c r="B44" s="22" t="s">
        <v>649</v>
      </c>
      <c r="C44" s="22" t="s">
        <v>37</v>
      </c>
      <c r="D44" s="25" t="s">
        <v>139</v>
      </c>
      <c r="E44" s="25" t="s">
        <v>257</v>
      </c>
      <c r="F44" s="25" t="s">
        <v>262</v>
      </c>
      <c r="G44" s="24" t="s">
        <v>263</v>
      </c>
      <c r="H44" s="25"/>
      <c r="I44" s="25" t="s">
        <v>268</v>
      </c>
      <c r="J44" s="24">
        <v>3</v>
      </c>
      <c r="K44" s="25" t="s">
        <v>266</v>
      </c>
    </row>
    <row r="45" spans="1:11" ht="50.1" customHeight="1">
      <c r="A45" s="28" t="s">
        <v>269</v>
      </c>
      <c r="B45" s="22" t="s">
        <v>649</v>
      </c>
      <c r="C45" s="22" t="s">
        <v>37</v>
      </c>
      <c r="D45" s="25" t="s">
        <v>139</v>
      </c>
      <c r="E45" s="25" t="s">
        <v>257</v>
      </c>
      <c r="F45" s="25" t="s">
        <v>262</v>
      </c>
      <c r="G45" s="24"/>
      <c r="H45" s="25" t="s">
        <v>270</v>
      </c>
      <c r="I45" s="25" t="s">
        <v>271</v>
      </c>
      <c r="J45" s="24">
        <v>4</v>
      </c>
      <c r="K45" s="25" t="s">
        <v>650</v>
      </c>
    </row>
    <row r="46" spans="1:11" ht="50.1" customHeight="1">
      <c r="A46" s="28" t="s">
        <v>272</v>
      </c>
      <c r="B46" s="22" t="s">
        <v>649</v>
      </c>
      <c r="C46" s="22" t="s">
        <v>37</v>
      </c>
      <c r="D46" s="25" t="s">
        <v>139</v>
      </c>
      <c r="E46" s="25" t="s">
        <v>257</v>
      </c>
      <c r="F46" s="25" t="s">
        <v>273</v>
      </c>
      <c r="G46" s="24" t="s">
        <v>274</v>
      </c>
      <c r="H46" s="25" t="s">
        <v>275</v>
      </c>
      <c r="I46" s="25" t="s">
        <v>276</v>
      </c>
      <c r="J46" s="24">
        <v>4</v>
      </c>
      <c r="K46" s="25"/>
    </row>
    <row r="47" spans="1:11" ht="50.1" customHeight="1">
      <c r="A47" s="28" t="s">
        <v>277</v>
      </c>
      <c r="B47" s="22" t="s">
        <v>649</v>
      </c>
      <c r="C47" s="22" t="s">
        <v>37</v>
      </c>
      <c r="D47" s="25" t="s">
        <v>139</v>
      </c>
      <c r="E47" s="25" t="s">
        <v>257</v>
      </c>
      <c r="F47" s="25" t="s">
        <v>278</v>
      </c>
      <c r="G47" s="24" t="s">
        <v>279</v>
      </c>
      <c r="H47" s="25" t="s">
        <v>280</v>
      </c>
      <c r="I47" s="25" t="s">
        <v>281</v>
      </c>
      <c r="J47" s="24">
        <v>3</v>
      </c>
      <c r="K47" s="25"/>
    </row>
    <row r="48" spans="1:11" ht="50.1" customHeight="1">
      <c r="A48" s="28" t="s">
        <v>651</v>
      </c>
      <c r="B48" s="22" t="s">
        <v>649</v>
      </c>
      <c r="C48" s="22" t="s">
        <v>37</v>
      </c>
      <c r="D48" s="25" t="s">
        <v>139</v>
      </c>
      <c r="E48" s="25" t="s">
        <v>257</v>
      </c>
      <c r="F48" s="25" t="s">
        <v>278</v>
      </c>
      <c r="G48" s="24" t="s">
        <v>282</v>
      </c>
      <c r="H48" s="25" t="s">
        <v>283</v>
      </c>
      <c r="I48" s="25" t="s">
        <v>652</v>
      </c>
      <c r="J48" s="24">
        <v>4</v>
      </c>
      <c r="K48" s="25"/>
    </row>
    <row r="49" spans="1:11" ht="50.1" customHeight="1">
      <c r="A49" s="28" t="s">
        <v>653</v>
      </c>
      <c r="B49" s="22" t="s">
        <v>649</v>
      </c>
      <c r="C49" s="22" t="s">
        <v>37</v>
      </c>
      <c r="D49" s="25" t="s">
        <v>139</v>
      </c>
      <c r="E49" s="25" t="s">
        <v>257</v>
      </c>
      <c r="F49" s="25" t="s">
        <v>278</v>
      </c>
      <c r="G49" s="24" t="s">
        <v>282</v>
      </c>
      <c r="H49" s="25" t="s">
        <v>283</v>
      </c>
      <c r="I49" s="25" t="s">
        <v>284</v>
      </c>
      <c r="J49" s="24">
        <v>4</v>
      </c>
      <c r="K49" s="25"/>
    </row>
    <row r="50" spans="1:11" ht="50.1" customHeight="1">
      <c r="A50" s="28" t="s">
        <v>654</v>
      </c>
      <c r="B50" s="22" t="s">
        <v>649</v>
      </c>
      <c r="C50" s="22" t="s">
        <v>37</v>
      </c>
      <c r="D50" s="25" t="s">
        <v>139</v>
      </c>
      <c r="E50" s="25" t="s">
        <v>257</v>
      </c>
      <c r="F50" s="25" t="s">
        <v>278</v>
      </c>
      <c r="G50" s="24" t="s">
        <v>282</v>
      </c>
      <c r="H50" s="25" t="s">
        <v>655</v>
      </c>
      <c r="I50" s="25" t="s">
        <v>656</v>
      </c>
      <c r="J50" s="24">
        <v>4</v>
      </c>
      <c r="K50" s="25"/>
    </row>
    <row r="51" spans="1:11" ht="50.1" customHeight="1">
      <c r="A51" s="28" t="s">
        <v>657</v>
      </c>
      <c r="B51" s="22" t="s">
        <v>649</v>
      </c>
      <c r="C51" s="22" t="s">
        <v>37</v>
      </c>
      <c r="D51" s="25" t="s">
        <v>139</v>
      </c>
      <c r="E51" s="25" t="s">
        <v>257</v>
      </c>
      <c r="F51" s="25" t="s">
        <v>278</v>
      </c>
      <c r="G51" s="24" t="s">
        <v>282</v>
      </c>
      <c r="H51" s="25" t="s">
        <v>655</v>
      </c>
      <c r="I51" s="25" t="s">
        <v>265</v>
      </c>
      <c r="J51" s="24">
        <v>3</v>
      </c>
      <c r="K51" s="25"/>
    </row>
    <row r="52" spans="1:11" ht="50.1" customHeight="1">
      <c r="A52" s="28" t="s">
        <v>285</v>
      </c>
      <c r="B52" s="22" t="s">
        <v>649</v>
      </c>
      <c r="C52" s="22" t="s">
        <v>37</v>
      </c>
      <c r="D52" s="25" t="s">
        <v>139</v>
      </c>
      <c r="E52" s="25" t="s">
        <v>257</v>
      </c>
      <c r="F52" s="25" t="s">
        <v>278</v>
      </c>
      <c r="G52" s="24" t="s">
        <v>286</v>
      </c>
      <c r="H52" s="25" t="s">
        <v>287</v>
      </c>
      <c r="I52" s="25" t="s">
        <v>288</v>
      </c>
      <c r="J52" s="24">
        <v>3</v>
      </c>
      <c r="K52" s="25"/>
    </row>
    <row r="53" spans="1:11" ht="50.1" customHeight="1">
      <c r="A53" s="28" t="s">
        <v>289</v>
      </c>
      <c r="B53" s="22" t="s">
        <v>649</v>
      </c>
      <c r="C53" s="22" t="s">
        <v>37</v>
      </c>
      <c r="D53" s="25" t="s">
        <v>139</v>
      </c>
      <c r="E53" s="25" t="s">
        <v>257</v>
      </c>
      <c r="F53" s="25" t="s">
        <v>290</v>
      </c>
      <c r="G53" s="24" t="s">
        <v>291</v>
      </c>
      <c r="H53" s="25" t="s">
        <v>292</v>
      </c>
      <c r="I53" s="25" t="s">
        <v>276</v>
      </c>
      <c r="J53" s="24">
        <v>4</v>
      </c>
      <c r="K53" s="25"/>
    </row>
    <row r="54" spans="1:11" ht="50.1" customHeight="1">
      <c r="A54" s="28" t="s">
        <v>293</v>
      </c>
      <c r="B54" s="22" t="s">
        <v>649</v>
      </c>
      <c r="C54" s="22" t="s">
        <v>37</v>
      </c>
      <c r="D54" s="25" t="s">
        <v>139</v>
      </c>
      <c r="E54" s="25" t="s">
        <v>257</v>
      </c>
      <c r="F54" s="25" t="s">
        <v>294</v>
      </c>
      <c r="G54" s="24" t="s">
        <v>295</v>
      </c>
      <c r="H54" s="25"/>
      <c r="I54" s="25" t="s">
        <v>296</v>
      </c>
      <c r="J54" s="24">
        <v>1</v>
      </c>
      <c r="K54" s="25"/>
    </row>
    <row r="55" spans="1:11" ht="50.1" customHeight="1">
      <c r="A55" s="28" t="s">
        <v>297</v>
      </c>
      <c r="B55" s="22" t="s">
        <v>649</v>
      </c>
      <c r="C55" s="22" t="s">
        <v>37</v>
      </c>
      <c r="D55" s="25" t="s">
        <v>139</v>
      </c>
      <c r="E55" s="25" t="s">
        <v>257</v>
      </c>
      <c r="F55" s="25" t="s">
        <v>294</v>
      </c>
      <c r="G55" s="24" t="s">
        <v>295</v>
      </c>
      <c r="H55" s="25"/>
      <c r="I55" s="25" t="s">
        <v>298</v>
      </c>
      <c r="J55" s="24">
        <v>2</v>
      </c>
      <c r="K55" s="25"/>
    </row>
    <row r="56" spans="1:11" ht="50.1" customHeight="1">
      <c r="A56" s="28" t="s">
        <v>299</v>
      </c>
      <c r="B56" s="22" t="s">
        <v>649</v>
      </c>
      <c r="C56" s="22" t="s">
        <v>37</v>
      </c>
      <c r="D56" s="25" t="s">
        <v>139</v>
      </c>
      <c r="E56" s="25" t="s">
        <v>257</v>
      </c>
      <c r="F56" s="25" t="s">
        <v>294</v>
      </c>
      <c r="G56" s="24" t="s">
        <v>295</v>
      </c>
      <c r="H56" s="25" t="s">
        <v>300</v>
      </c>
      <c r="I56" s="25" t="s">
        <v>301</v>
      </c>
      <c r="J56" s="24">
        <v>4</v>
      </c>
      <c r="K56" s="25"/>
    </row>
    <row r="57" spans="1:11" ht="50.1" customHeight="1">
      <c r="A57" s="28" t="s">
        <v>302</v>
      </c>
      <c r="B57" s="22" t="s">
        <v>649</v>
      </c>
      <c r="C57" s="22" t="s">
        <v>37</v>
      </c>
      <c r="D57" s="25" t="s">
        <v>139</v>
      </c>
      <c r="E57" s="25" t="s">
        <v>257</v>
      </c>
      <c r="F57" s="25" t="s">
        <v>294</v>
      </c>
      <c r="G57" s="24" t="s">
        <v>295</v>
      </c>
      <c r="H57" s="25" t="s">
        <v>303</v>
      </c>
      <c r="I57" s="25" t="s">
        <v>265</v>
      </c>
      <c r="J57" s="24">
        <v>3</v>
      </c>
      <c r="K57" s="25"/>
    </row>
    <row r="58" spans="1:11" ht="50.1" customHeight="1">
      <c r="A58" s="28" t="s">
        <v>304</v>
      </c>
      <c r="B58" s="22" t="s">
        <v>649</v>
      </c>
      <c r="C58" s="22" t="s">
        <v>37</v>
      </c>
      <c r="D58" s="25" t="s">
        <v>139</v>
      </c>
      <c r="E58" s="25" t="s">
        <v>257</v>
      </c>
      <c r="F58" s="25" t="s">
        <v>294</v>
      </c>
      <c r="G58" s="24" t="s">
        <v>305</v>
      </c>
      <c r="H58" s="25" t="s">
        <v>306</v>
      </c>
      <c r="I58" s="25" t="s">
        <v>307</v>
      </c>
      <c r="J58" s="24">
        <v>4</v>
      </c>
      <c r="K58" s="25"/>
    </row>
    <row r="59" spans="1:11" ht="50.1" customHeight="1">
      <c r="A59" s="28" t="s">
        <v>308</v>
      </c>
      <c r="B59" s="22" t="s">
        <v>649</v>
      </c>
      <c r="C59" s="22" t="s">
        <v>37</v>
      </c>
      <c r="D59" s="25" t="s">
        <v>139</v>
      </c>
      <c r="E59" s="25" t="s">
        <v>257</v>
      </c>
      <c r="F59" s="25" t="s">
        <v>309</v>
      </c>
      <c r="G59" s="24" t="s">
        <v>310</v>
      </c>
      <c r="H59" s="25" t="s">
        <v>311</v>
      </c>
      <c r="I59" s="25" t="s">
        <v>312</v>
      </c>
      <c r="J59" s="24">
        <v>3</v>
      </c>
      <c r="K59" s="25"/>
    </row>
    <row r="60" spans="1:11" ht="50.1" customHeight="1">
      <c r="A60" s="28" t="s">
        <v>313</v>
      </c>
      <c r="B60" s="22" t="s">
        <v>649</v>
      </c>
      <c r="C60" s="22" t="s">
        <v>37</v>
      </c>
      <c r="D60" s="25" t="s">
        <v>139</v>
      </c>
      <c r="E60" s="25" t="s">
        <v>257</v>
      </c>
      <c r="F60" s="25" t="s">
        <v>309</v>
      </c>
      <c r="G60" s="24" t="s">
        <v>310</v>
      </c>
      <c r="H60" s="25"/>
      <c r="I60" s="25" t="s">
        <v>314</v>
      </c>
      <c r="J60" s="24">
        <v>2</v>
      </c>
      <c r="K60" s="25"/>
    </row>
    <row r="61" spans="1:11" ht="50.1" customHeight="1">
      <c r="A61" s="28" t="s">
        <v>315</v>
      </c>
      <c r="B61" s="22" t="s">
        <v>649</v>
      </c>
      <c r="C61" s="22" t="s">
        <v>37</v>
      </c>
      <c r="D61" s="25" t="s">
        <v>139</v>
      </c>
      <c r="E61" s="25" t="s">
        <v>257</v>
      </c>
      <c r="F61" s="25" t="s">
        <v>309</v>
      </c>
      <c r="G61" s="24" t="s">
        <v>316</v>
      </c>
      <c r="H61" s="25" t="s">
        <v>317</v>
      </c>
      <c r="I61" s="25" t="s">
        <v>265</v>
      </c>
      <c r="J61" s="24">
        <v>3</v>
      </c>
      <c r="K61" s="25"/>
    </row>
    <row r="62" spans="1:11" ht="50.1" customHeight="1">
      <c r="A62" s="28" t="s">
        <v>318</v>
      </c>
      <c r="B62" s="22" t="s">
        <v>649</v>
      </c>
      <c r="C62" s="22" t="s">
        <v>37</v>
      </c>
      <c r="D62" s="25" t="s">
        <v>139</v>
      </c>
      <c r="E62" s="25" t="s">
        <v>257</v>
      </c>
      <c r="F62" s="25" t="s">
        <v>309</v>
      </c>
      <c r="G62" s="24" t="s">
        <v>316</v>
      </c>
      <c r="H62" s="25" t="s">
        <v>317</v>
      </c>
      <c r="I62" s="25" t="s">
        <v>276</v>
      </c>
      <c r="J62" s="24">
        <v>3</v>
      </c>
      <c r="K62" s="25"/>
    </row>
    <row r="63" spans="1:11" ht="50.1" customHeight="1">
      <c r="A63" s="28" t="s">
        <v>319</v>
      </c>
      <c r="B63" s="22" t="s">
        <v>649</v>
      </c>
      <c r="C63" s="22" t="s">
        <v>37</v>
      </c>
      <c r="D63" s="25" t="s">
        <v>139</v>
      </c>
      <c r="E63" s="25" t="s">
        <v>257</v>
      </c>
      <c r="F63" s="25" t="s">
        <v>309</v>
      </c>
      <c r="G63" s="24" t="s">
        <v>320</v>
      </c>
      <c r="H63" s="25"/>
      <c r="I63" s="25" t="s">
        <v>321</v>
      </c>
      <c r="J63" s="24">
        <v>3</v>
      </c>
      <c r="K63" s="25"/>
    </row>
    <row r="64" spans="1:11" ht="50.1" customHeight="1">
      <c r="A64" s="21" t="s">
        <v>138</v>
      </c>
      <c r="B64" s="22" t="s">
        <v>13</v>
      </c>
      <c r="C64" s="22" t="s">
        <v>49</v>
      </c>
      <c r="D64" s="23" t="s">
        <v>139</v>
      </c>
      <c r="E64" s="23" t="s">
        <v>140</v>
      </c>
      <c r="F64" s="14" t="s">
        <v>141</v>
      </c>
      <c r="G64" s="24" t="s">
        <v>142</v>
      </c>
      <c r="H64" s="24" t="s">
        <v>143</v>
      </c>
      <c r="I64" s="24" t="s">
        <v>144</v>
      </c>
      <c r="J64" s="24">
        <v>3</v>
      </c>
      <c r="K64" s="25"/>
    </row>
    <row r="65" spans="1:11" ht="50.1" customHeight="1">
      <c r="A65" s="28" t="s">
        <v>181</v>
      </c>
      <c r="B65" s="22" t="s">
        <v>21</v>
      </c>
      <c r="C65" s="22" t="s">
        <v>39</v>
      </c>
      <c r="D65" s="25" t="s">
        <v>139</v>
      </c>
      <c r="E65" s="25" t="s">
        <v>140</v>
      </c>
      <c r="F65" s="25" t="s">
        <v>182</v>
      </c>
      <c r="G65" s="24" t="s">
        <v>183</v>
      </c>
      <c r="H65" s="25" t="s">
        <v>184</v>
      </c>
      <c r="I65" s="25" t="s">
        <v>185</v>
      </c>
      <c r="J65" s="24">
        <v>3</v>
      </c>
      <c r="K65" s="25"/>
    </row>
    <row r="66" spans="1:11" ht="50.1" customHeight="1">
      <c r="A66" s="26" t="s">
        <v>145</v>
      </c>
      <c r="B66" s="22" t="s">
        <v>18</v>
      </c>
      <c r="C66" s="22" t="s">
        <v>52</v>
      </c>
      <c r="D66" s="25" t="s">
        <v>139</v>
      </c>
      <c r="E66" s="25" t="s">
        <v>140</v>
      </c>
      <c r="F66" s="14" t="s">
        <v>146</v>
      </c>
      <c r="G66" s="24" t="s">
        <v>147</v>
      </c>
      <c r="H66" s="25" t="s">
        <v>148</v>
      </c>
      <c r="I66" s="24" t="s">
        <v>149</v>
      </c>
      <c r="J66" s="24">
        <v>3</v>
      </c>
      <c r="K66" s="25"/>
    </row>
    <row r="67" spans="1:11" ht="50.1" customHeight="1">
      <c r="A67" s="26" t="s">
        <v>150</v>
      </c>
      <c r="B67" s="22" t="s">
        <v>18</v>
      </c>
      <c r="C67" s="22" t="s">
        <v>36</v>
      </c>
      <c r="D67" s="25" t="s">
        <v>139</v>
      </c>
      <c r="E67" s="25" t="s">
        <v>140</v>
      </c>
      <c r="F67" s="14" t="s">
        <v>146</v>
      </c>
      <c r="G67" s="24" t="s">
        <v>151</v>
      </c>
      <c r="H67" s="24" t="s">
        <v>152</v>
      </c>
      <c r="I67" s="27" t="s">
        <v>153</v>
      </c>
      <c r="J67" s="24">
        <v>3</v>
      </c>
      <c r="K67" s="25"/>
    </row>
    <row r="68" spans="1:11" ht="50.1" customHeight="1">
      <c r="A68" s="26" t="s">
        <v>154</v>
      </c>
      <c r="B68" s="22" t="s">
        <v>10</v>
      </c>
      <c r="C68" s="22" t="s">
        <v>118</v>
      </c>
      <c r="D68" s="14" t="s">
        <v>139</v>
      </c>
      <c r="E68" s="14" t="s">
        <v>140</v>
      </c>
      <c r="F68" s="14" t="s">
        <v>155</v>
      </c>
      <c r="G68" s="27" t="s">
        <v>147</v>
      </c>
      <c r="H68" s="14" t="s">
        <v>156</v>
      </c>
      <c r="I68" s="27" t="s">
        <v>157</v>
      </c>
      <c r="J68" s="27">
        <v>3</v>
      </c>
      <c r="K68" s="14"/>
    </row>
    <row r="69" spans="1:11" ht="50.1" customHeight="1">
      <c r="A69" s="26" t="s">
        <v>158</v>
      </c>
      <c r="B69" s="22" t="s">
        <v>10</v>
      </c>
      <c r="C69" s="22" t="s">
        <v>83</v>
      </c>
      <c r="D69" s="14" t="s">
        <v>139</v>
      </c>
      <c r="E69" s="14" t="s">
        <v>140</v>
      </c>
      <c r="F69" s="14" t="s">
        <v>155</v>
      </c>
      <c r="G69" s="27" t="s">
        <v>159</v>
      </c>
      <c r="H69" s="14"/>
      <c r="I69" s="27" t="s">
        <v>153</v>
      </c>
      <c r="J69" s="27">
        <v>3</v>
      </c>
      <c r="K69" s="14"/>
    </row>
    <row r="70" spans="1:11" ht="50.1" customHeight="1">
      <c r="A70" s="28" t="s">
        <v>160</v>
      </c>
      <c r="B70" s="22" t="s">
        <v>27</v>
      </c>
      <c r="C70" s="22" t="s">
        <v>82</v>
      </c>
      <c r="D70" s="14" t="s">
        <v>139</v>
      </c>
      <c r="E70" s="14" t="s">
        <v>140</v>
      </c>
      <c r="F70" s="14" t="s">
        <v>161</v>
      </c>
      <c r="G70" s="27" t="s">
        <v>147</v>
      </c>
      <c r="H70" s="14" t="s">
        <v>162</v>
      </c>
      <c r="I70" s="27" t="s">
        <v>163</v>
      </c>
      <c r="J70" s="14">
        <v>3</v>
      </c>
      <c r="K70" s="14"/>
    </row>
    <row r="71" spans="1:11" ht="50.1" customHeight="1">
      <c r="A71" s="28" t="s">
        <v>164</v>
      </c>
      <c r="B71" s="22" t="s">
        <v>27</v>
      </c>
      <c r="C71" s="22" t="s">
        <v>82</v>
      </c>
      <c r="D71" s="14" t="s">
        <v>139</v>
      </c>
      <c r="E71" s="14" t="s">
        <v>140</v>
      </c>
      <c r="F71" s="14" t="s">
        <v>161</v>
      </c>
      <c r="G71" s="14" t="s">
        <v>147</v>
      </c>
      <c r="H71" s="14" t="s">
        <v>165</v>
      </c>
      <c r="I71" s="14" t="s">
        <v>166</v>
      </c>
      <c r="J71" s="14">
        <v>4</v>
      </c>
      <c r="K71" s="14"/>
    </row>
    <row r="72" spans="1:11" ht="50.1" customHeight="1">
      <c r="A72" s="28" t="s">
        <v>167</v>
      </c>
      <c r="B72" s="22" t="s">
        <v>27</v>
      </c>
      <c r="C72" s="22" t="s">
        <v>93</v>
      </c>
      <c r="D72" s="14" t="s">
        <v>139</v>
      </c>
      <c r="E72" s="14" t="s">
        <v>140</v>
      </c>
      <c r="F72" s="14" t="s">
        <v>161</v>
      </c>
      <c r="G72" s="14" t="s">
        <v>168</v>
      </c>
      <c r="H72" s="14"/>
      <c r="I72" s="14" t="s">
        <v>144</v>
      </c>
      <c r="J72" s="14">
        <v>3</v>
      </c>
      <c r="K72" s="14"/>
    </row>
    <row r="73" spans="1:11" ht="50.1" customHeight="1">
      <c r="A73" s="28" t="s">
        <v>169</v>
      </c>
      <c r="B73" s="22" t="s">
        <v>19</v>
      </c>
      <c r="C73" s="22" t="s">
        <v>65</v>
      </c>
      <c r="D73" s="22" t="s">
        <v>139</v>
      </c>
      <c r="E73" s="22" t="s">
        <v>140</v>
      </c>
      <c r="F73" s="14" t="s">
        <v>170</v>
      </c>
      <c r="G73" s="22" t="s">
        <v>171</v>
      </c>
      <c r="H73" s="22"/>
      <c r="I73" s="14" t="s">
        <v>172</v>
      </c>
      <c r="J73" s="22">
        <v>3</v>
      </c>
      <c r="K73" s="22"/>
    </row>
    <row r="74" spans="1:11" ht="50.1" customHeight="1">
      <c r="A74" s="28" t="s">
        <v>173</v>
      </c>
      <c r="B74" s="22" t="s">
        <v>23</v>
      </c>
      <c r="C74" s="22" t="s">
        <v>78</v>
      </c>
      <c r="D74" s="25" t="s">
        <v>139</v>
      </c>
      <c r="E74" s="25" t="s">
        <v>140</v>
      </c>
      <c r="F74" s="25" t="s">
        <v>174</v>
      </c>
      <c r="G74" s="24" t="s">
        <v>175</v>
      </c>
      <c r="H74" s="25"/>
      <c r="I74" s="25" t="s">
        <v>176</v>
      </c>
      <c r="J74" s="24">
        <v>3</v>
      </c>
      <c r="K74" s="25"/>
    </row>
    <row r="75" spans="1:11" ht="50.1" customHeight="1">
      <c r="A75" s="28" t="s">
        <v>177</v>
      </c>
      <c r="B75" s="22" t="s">
        <v>15</v>
      </c>
      <c r="C75" s="22" t="s">
        <v>110</v>
      </c>
      <c r="D75" s="25" t="s">
        <v>139</v>
      </c>
      <c r="E75" s="25" t="s">
        <v>140</v>
      </c>
      <c r="F75" s="25" t="s">
        <v>178</v>
      </c>
      <c r="G75" s="24" t="s">
        <v>147</v>
      </c>
      <c r="H75" s="25" t="s">
        <v>179</v>
      </c>
      <c r="I75" s="25" t="s">
        <v>180</v>
      </c>
      <c r="J75" s="24">
        <v>3</v>
      </c>
      <c r="K75" s="25"/>
    </row>
    <row r="76" spans="1:11" ht="50.1" customHeight="1">
      <c r="A76" s="28" t="s">
        <v>485</v>
      </c>
      <c r="B76" s="22" t="s">
        <v>19</v>
      </c>
      <c r="C76" s="22" t="s">
        <v>37</v>
      </c>
      <c r="D76" s="25" t="s">
        <v>322</v>
      </c>
      <c r="E76" s="25" t="s">
        <v>257</v>
      </c>
      <c r="F76" s="25" t="s">
        <v>417</v>
      </c>
      <c r="G76" s="24" t="s">
        <v>486</v>
      </c>
      <c r="H76" s="25"/>
      <c r="I76" s="25" t="s">
        <v>487</v>
      </c>
      <c r="J76" s="24">
        <v>3</v>
      </c>
      <c r="K76" s="25"/>
    </row>
    <row r="77" spans="1:11" ht="50.1" customHeight="1">
      <c r="A77" s="28" t="s">
        <v>488</v>
      </c>
      <c r="B77" s="22" t="s">
        <v>19</v>
      </c>
      <c r="C77" s="22" t="s">
        <v>37</v>
      </c>
      <c r="D77" s="25" t="s">
        <v>322</v>
      </c>
      <c r="E77" s="25" t="s">
        <v>257</v>
      </c>
      <c r="F77" s="25" t="s">
        <v>417</v>
      </c>
      <c r="G77" s="24" t="s">
        <v>486</v>
      </c>
      <c r="H77" s="25"/>
      <c r="I77" s="25" t="s">
        <v>489</v>
      </c>
      <c r="J77" s="24">
        <v>3</v>
      </c>
      <c r="K77" s="25"/>
    </row>
    <row r="78" spans="1:11" ht="50.1" customHeight="1">
      <c r="A78" s="28" t="s">
        <v>490</v>
      </c>
      <c r="B78" s="22" t="s">
        <v>19</v>
      </c>
      <c r="C78" s="22" t="s">
        <v>37</v>
      </c>
      <c r="D78" s="25" t="s">
        <v>322</v>
      </c>
      <c r="E78" s="25" t="s">
        <v>257</v>
      </c>
      <c r="F78" s="25" t="s">
        <v>417</v>
      </c>
      <c r="G78" s="24" t="s">
        <v>486</v>
      </c>
      <c r="H78" s="25"/>
      <c r="I78" s="25" t="s">
        <v>491</v>
      </c>
      <c r="J78" s="24">
        <v>3</v>
      </c>
      <c r="K78" s="25"/>
    </row>
    <row r="79" spans="1:11" ht="50.1" customHeight="1">
      <c r="A79" s="28" t="s">
        <v>492</v>
      </c>
      <c r="B79" s="22" t="s">
        <v>19</v>
      </c>
      <c r="C79" s="22" t="s">
        <v>37</v>
      </c>
      <c r="D79" s="25" t="s">
        <v>322</v>
      </c>
      <c r="E79" s="25" t="s">
        <v>257</v>
      </c>
      <c r="F79" s="25" t="s">
        <v>417</v>
      </c>
      <c r="G79" s="24"/>
      <c r="H79" s="25"/>
      <c r="I79" s="25" t="s">
        <v>493</v>
      </c>
      <c r="J79" s="24">
        <v>2</v>
      </c>
      <c r="K79" s="25"/>
    </row>
    <row r="80" spans="1:11" ht="50.1" customHeight="1">
      <c r="A80" s="28" t="s">
        <v>444</v>
      </c>
      <c r="B80" s="22" t="s">
        <v>19</v>
      </c>
      <c r="C80" s="22" t="s">
        <v>37</v>
      </c>
      <c r="D80" s="25" t="s">
        <v>322</v>
      </c>
      <c r="E80" s="25" t="s">
        <v>257</v>
      </c>
      <c r="F80" s="25" t="s">
        <v>445</v>
      </c>
      <c r="G80" s="24" t="s">
        <v>446</v>
      </c>
      <c r="H80" s="25" t="s">
        <v>447</v>
      </c>
      <c r="I80" s="25" t="s">
        <v>276</v>
      </c>
      <c r="J80" s="24">
        <v>4</v>
      </c>
      <c r="K80" s="25"/>
    </row>
    <row r="81" spans="1:11" ht="50.1" customHeight="1">
      <c r="A81" s="28" t="s">
        <v>448</v>
      </c>
      <c r="B81" s="22" t="s">
        <v>19</v>
      </c>
      <c r="C81" s="22" t="s">
        <v>37</v>
      </c>
      <c r="D81" s="25" t="s">
        <v>322</v>
      </c>
      <c r="E81" s="25" t="s">
        <v>257</v>
      </c>
      <c r="F81" s="25" t="s">
        <v>445</v>
      </c>
      <c r="G81" s="24" t="s">
        <v>446</v>
      </c>
      <c r="H81" s="25" t="s">
        <v>449</v>
      </c>
      <c r="I81" s="25" t="s">
        <v>276</v>
      </c>
      <c r="J81" s="24">
        <v>4</v>
      </c>
      <c r="K81" s="25"/>
    </row>
    <row r="82" spans="1:11" ht="50.1" customHeight="1">
      <c r="A82" s="28" t="s">
        <v>450</v>
      </c>
      <c r="B82" s="22" t="s">
        <v>19</v>
      </c>
      <c r="C82" s="22" t="s">
        <v>37</v>
      </c>
      <c r="D82" s="25" t="s">
        <v>322</v>
      </c>
      <c r="E82" s="25" t="s">
        <v>257</v>
      </c>
      <c r="F82" s="25" t="s">
        <v>445</v>
      </c>
      <c r="G82" s="24" t="s">
        <v>451</v>
      </c>
      <c r="H82" s="25"/>
      <c r="I82" s="25" t="s">
        <v>452</v>
      </c>
      <c r="J82" s="24">
        <v>3</v>
      </c>
      <c r="K82" s="25"/>
    </row>
    <row r="83" spans="1:11" ht="50.1" customHeight="1">
      <c r="A83" s="28" t="s">
        <v>453</v>
      </c>
      <c r="B83" s="22" t="s">
        <v>19</v>
      </c>
      <c r="C83" s="22" t="s">
        <v>37</v>
      </c>
      <c r="D83" s="25" t="s">
        <v>322</v>
      </c>
      <c r="E83" s="25" t="s">
        <v>257</v>
      </c>
      <c r="F83" s="25" t="s">
        <v>445</v>
      </c>
      <c r="G83" s="24" t="s">
        <v>454</v>
      </c>
      <c r="H83" s="25"/>
      <c r="I83" s="25" t="s">
        <v>276</v>
      </c>
      <c r="J83" s="24">
        <v>4</v>
      </c>
      <c r="K83" s="25"/>
    </row>
    <row r="84" spans="1:11" ht="50.1" customHeight="1">
      <c r="A84" s="28" t="s">
        <v>455</v>
      </c>
      <c r="B84" s="22" t="s">
        <v>19</v>
      </c>
      <c r="C84" s="22" t="s">
        <v>37</v>
      </c>
      <c r="D84" s="25" t="s">
        <v>322</v>
      </c>
      <c r="E84" s="25" t="s">
        <v>257</v>
      </c>
      <c r="F84" s="25" t="s">
        <v>445</v>
      </c>
      <c r="G84" s="24" t="s">
        <v>454</v>
      </c>
      <c r="H84" s="25"/>
      <c r="I84" s="25" t="s">
        <v>276</v>
      </c>
      <c r="J84" s="24">
        <v>4</v>
      </c>
      <c r="K84" s="25"/>
    </row>
    <row r="85" spans="1:11" ht="50.1" customHeight="1">
      <c r="A85" s="28" t="s">
        <v>456</v>
      </c>
      <c r="B85" s="22" t="s">
        <v>19</v>
      </c>
      <c r="C85" s="22" t="s">
        <v>37</v>
      </c>
      <c r="D85" s="25" t="s">
        <v>322</v>
      </c>
      <c r="E85" s="25" t="s">
        <v>257</v>
      </c>
      <c r="F85" s="25" t="s">
        <v>445</v>
      </c>
      <c r="G85" s="24" t="s">
        <v>457</v>
      </c>
      <c r="H85" s="25" t="s">
        <v>458</v>
      </c>
      <c r="I85" s="25" t="s">
        <v>459</v>
      </c>
      <c r="J85" s="24">
        <v>3</v>
      </c>
      <c r="K85" s="25"/>
    </row>
    <row r="86" spans="1:11" ht="50.1" customHeight="1">
      <c r="A86" s="28" t="s">
        <v>460</v>
      </c>
      <c r="B86" s="22" t="s">
        <v>19</v>
      </c>
      <c r="C86" s="22" t="s">
        <v>37</v>
      </c>
      <c r="D86" s="25" t="s">
        <v>322</v>
      </c>
      <c r="E86" s="25" t="s">
        <v>257</v>
      </c>
      <c r="F86" s="25" t="s">
        <v>461</v>
      </c>
      <c r="G86" s="24" t="s">
        <v>462</v>
      </c>
      <c r="H86" s="25" t="s">
        <v>463</v>
      </c>
      <c r="I86" s="25" t="s">
        <v>464</v>
      </c>
      <c r="J86" s="24">
        <v>3</v>
      </c>
      <c r="K86" s="25"/>
    </row>
    <row r="87" spans="1:11" ht="50.1" customHeight="1">
      <c r="A87" s="28" t="s">
        <v>465</v>
      </c>
      <c r="B87" s="22" t="s">
        <v>19</v>
      </c>
      <c r="C87" s="22" t="s">
        <v>37</v>
      </c>
      <c r="D87" s="25" t="s">
        <v>322</v>
      </c>
      <c r="E87" s="25" t="s">
        <v>257</v>
      </c>
      <c r="F87" s="25" t="s">
        <v>461</v>
      </c>
      <c r="G87" s="24" t="s">
        <v>466</v>
      </c>
      <c r="H87" s="25" t="s">
        <v>467</v>
      </c>
      <c r="I87" s="25" t="s">
        <v>468</v>
      </c>
      <c r="J87" s="24">
        <v>4</v>
      </c>
      <c r="K87" s="25"/>
    </row>
    <row r="88" spans="1:11" ht="50.1" customHeight="1">
      <c r="A88" s="28" t="s">
        <v>469</v>
      </c>
      <c r="B88" s="22" t="s">
        <v>19</v>
      </c>
      <c r="C88" s="22" t="s">
        <v>37</v>
      </c>
      <c r="D88" s="25" t="s">
        <v>322</v>
      </c>
      <c r="E88" s="25" t="s">
        <v>257</v>
      </c>
      <c r="F88" s="25" t="s">
        <v>461</v>
      </c>
      <c r="G88" s="24"/>
      <c r="H88" s="25"/>
      <c r="I88" s="25" t="s">
        <v>470</v>
      </c>
      <c r="J88" s="24">
        <v>2</v>
      </c>
      <c r="K88" s="25"/>
    </row>
    <row r="89" spans="1:11" ht="50.1" customHeight="1">
      <c r="A89" s="28" t="s">
        <v>471</v>
      </c>
      <c r="B89" s="22" t="s">
        <v>19</v>
      </c>
      <c r="C89" s="22" t="s">
        <v>37</v>
      </c>
      <c r="D89" s="25" t="s">
        <v>322</v>
      </c>
      <c r="E89" s="25" t="s">
        <v>257</v>
      </c>
      <c r="F89" s="25" t="s">
        <v>461</v>
      </c>
      <c r="G89" s="24"/>
      <c r="H89" s="25"/>
      <c r="I89" s="25" t="s">
        <v>472</v>
      </c>
      <c r="J89" s="24">
        <v>2</v>
      </c>
      <c r="K89" s="25"/>
    </row>
    <row r="90" spans="1:11" ht="50.1" customHeight="1">
      <c r="A90" s="28" t="s">
        <v>473</v>
      </c>
      <c r="B90" s="22" t="s">
        <v>19</v>
      </c>
      <c r="C90" s="22" t="s">
        <v>37</v>
      </c>
      <c r="D90" s="25" t="s">
        <v>322</v>
      </c>
      <c r="E90" s="25" t="s">
        <v>257</v>
      </c>
      <c r="F90" s="25" t="s">
        <v>474</v>
      </c>
      <c r="G90" s="24" t="s">
        <v>475</v>
      </c>
      <c r="H90" s="25" t="s">
        <v>476</v>
      </c>
      <c r="I90" s="25" t="s">
        <v>477</v>
      </c>
      <c r="J90" s="24">
        <v>3</v>
      </c>
      <c r="K90" s="25"/>
    </row>
    <row r="91" spans="1:11" ht="50.1" customHeight="1">
      <c r="A91" s="28" t="s">
        <v>478</v>
      </c>
      <c r="B91" s="22" t="s">
        <v>19</v>
      </c>
      <c r="C91" s="22" t="s">
        <v>37</v>
      </c>
      <c r="D91" s="25" t="s">
        <v>322</v>
      </c>
      <c r="E91" s="25" t="s">
        <v>257</v>
      </c>
      <c r="F91" s="25" t="s">
        <v>474</v>
      </c>
      <c r="G91" s="24" t="s">
        <v>479</v>
      </c>
      <c r="H91" s="25" t="s">
        <v>480</v>
      </c>
      <c r="I91" s="25" t="s">
        <v>481</v>
      </c>
      <c r="J91" s="24">
        <v>3</v>
      </c>
      <c r="K91" s="25"/>
    </row>
    <row r="92" spans="1:11" ht="50.1" customHeight="1">
      <c r="A92" s="28" t="s">
        <v>482</v>
      </c>
      <c r="B92" s="22" t="s">
        <v>19</v>
      </c>
      <c r="C92" s="22" t="s">
        <v>37</v>
      </c>
      <c r="D92" s="25" t="s">
        <v>322</v>
      </c>
      <c r="E92" s="25" t="s">
        <v>257</v>
      </c>
      <c r="F92" s="25" t="s">
        <v>474</v>
      </c>
      <c r="G92" s="24" t="s">
        <v>483</v>
      </c>
      <c r="H92" s="25" t="s">
        <v>480</v>
      </c>
      <c r="I92" s="25" t="s">
        <v>484</v>
      </c>
      <c r="J92" s="24">
        <v>3</v>
      </c>
      <c r="K92" s="25"/>
    </row>
    <row r="93" spans="1:11" ht="50.1" customHeight="1">
      <c r="A93" s="28" t="s">
        <v>323</v>
      </c>
      <c r="B93" s="22" t="s">
        <v>10</v>
      </c>
      <c r="C93" s="22" t="s">
        <v>118</v>
      </c>
      <c r="D93" s="25" t="s">
        <v>322</v>
      </c>
      <c r="E93" s="25" t="s">
        <v>140</v>
      </c>
      <c r="F93" s="25" t="s">
        <v>324</v>
      </c>
      <c r="G93" s="24" t="s">
        <v>325</v>
      </c>
      <c r="H93" s="25" t="s">
        <v>325</v>
      </c>
      <c r="I93" s="25" t="s">
        <v>326</v>
      </c>
      <c r="J93" s="24">
        <v>3</v>
      </c>
      <c r="K93" s="25"/>
    </row>
    <row r="94" spans="1:11" ht="50.1" customHeight="1">
      <c r="A94" s="28" t="s">
        <v>327</v>
      </c>
      <c r="B94" s="22" t="s">
        <v>10</v>
      </c>
      <c r="C94" s="22" t="s">
        <v>102</v>
      </c>
      <c r="D94" s="25" t="s">
        <v>322</v>
      </c>
      <c r="E94" s="25" t="s">
        <v>140</v>
      </c>
      <c r="F94" s="25" t="s">
        <v>324</v>
      </c>
      <c r="G94" s="24" t="s">
        <v>328</v>
      </c>
      <c r="H94" s="25" t="s">
        <v>328</v>
      </c>
      <c r="I94" s="25" t="s">
        <v>329</v>
      </c>
      <c r="J94" s="24">
        <v>3</v>
      </c>
      <c r="K94" s="25"/>
    </row>
    <row r="95" spans="1:11" ht="50.1" customHeight="1">
      <c r="A95" s="28" t="s">
        <v>330</v>
      </c>
      <c r="B95" s="22" t="s">
        <v>10</v>
      </c>
      <c r="C95" s="22" t="s">
        <v>118</v>
      </c>
      <c r="D95" s="25" t="s">
        <v>322</v>
      </c>
      <c r="E95" s="25" t="s">
        <v>140</v>
      </c>
      <c r="F95" s="25" t="s">
        <v>324</v>
      </c>
      <c r="G95" s="24" t="s">
        <v>331</v>
      </c>
      <c r="H95" s="25" t="s">
        <v>332</v>
      </c>
      <c r="I95" s="25" t="s">
        <v>333</v>
      </c>
      <c r="J95" s="24">
        <v>4</v>
      </c>
      <c r="K95" s="25"/>
    </row>
    <row r="96" spans="1:11" ht="50.1" customHeight="1">
      <c r="A96" s="28" t="s">
        <v>330</v>
      </c>
      <c r="B96" s="22" t="s">
        <v>10</v>
      </c>
      <c r="C96" s="22" t="s">
        <v>118</v>
      </c>
      <c r="D96" s="25" t="s">
        <v>322</v>
      </c>
      <c r="E96" s="25" t="s">
        <v>140</v>
      </c>
      <c r="F96" s="25" t="s">
        <v>324</v>
      </c>
      <c r="G96" s="24" t="s">
        <v>331</v>
      </c>
      <c r="H96" s="25" t="s">
        <v>332</v>
      </c>
      <c r="I96" s="25" t="s">
        <v>333</v>
      </c>
      <c r="J96" s="24">
        <v>4</v>
      </c>
      <c r="K96" s="25"/>
    </row>
    <row r="97" spans="1:11" ht="50.1" customHeight="1">
      <c r="A97" s="28" t="s">
        <v>334</v>
      </c>
      <c r="B97" s="22" t="s">
        <v>10</v>
      </c>
      <c r="C97" s="22" t="s">
        <v>118</v>
      </c>
      <c r="D97" s="25" t="s">
        <v>322</v>
      </c>
      <c r="E97" s="25" t="s">
        <v>140</v>
      </c>
      <c r="F97" s="25" t="s">
        <v>324</v>
      </c>
      <c r="G97" s="24" t="s">
        <v>331</v>
      </c>
      <c r="H97" s="25" t="s">
        <v>332</v>
      </c>
      <c r="I97" s="25" t="s">
        <v>335</v>
      </c>
      <c r="J97" s="24">
        <v>4</v>
      </c>
      <c r="K97" s="25"/>
    </row>
    <row r="98" spans="1:11" ht="50.1" customHeight="1">
      <c r="A98" s="28" t="s">
        <v>336</v>
      </c>
      <c r="B98" s="22" t="s">
        <v>11</v>
      </c>
      <c r="C98" s="22" t="s">
        <v>29</v>
      </c>
      <c r="D98" s="25" t="s">
        <v>322</v>
      </c>
      <c r="E98" s="25" t="s">
        <v>140</v>
      </c>
      <c r="F98" s="25" t="s">
        <v>337</v>
      </c>
      <c r="G98" s="24" t="s">
        <v>338</v>
      </c>
      <c r="H98" s="25" t="s">
        <v>338</v>
      </c>
      <c r="I98" s="25" t="s">
        <v>339</v>
      </c>
      <c r="J98" s="24">
        <v>3</v>
      </c>
      <c r="K98" s="25"/>
    </row>
    <row r="99" spans="1:11" ht="50.1" customHeight="1">
      <c r="A99" s="28" t="s">
        <v>340</v>
      </c>
      <c r="B99" s="22" t="s">
        <v>11</v>
      </c>
      <c r="C99" s="22" t="s">
        <v>29</v>
      </c>
      <c r="D99" s="25" t="s">
        <v>322</v>
      </c>
      <c r="E99" s="25" t="s">
        <v>140</v>
      </c>
      <c r="F99" s="25" t="s">
        <v>337</v>
      </c>
      <c r="G99" s="24" t="s">
        <v>338</v>
      </c>
      <c r="H99" s="25" t="s">
        <v>332</v>
      </c>
      <c r="I99" s="25" t="s">
        <v>333</v>
      </c>
      <c r="J99" s="24">
        <v>4</v>
      </c>
      <c r="K99" s="25"/>
    </row>
    <row r="100" spans="1:11" ht="50.1" customHeight="1">
      <c r="A100" s="28" t="s">
        <v>341</v>
      </c>
      <c r="B100" s="22" t="s">
        <v>18</v>
      </c>
      <c r="C100" s="22" t="s">
        <v>52</v>
      </c>
      <c r="D100" s="25" t="s">
        <v>322</v>
      </c>
      <c r="E100" s="25" t="s">
        <v>140</v>
      </c>
      <c r="F100" s="25" t="s">
        <v>342</v>
      </c>
      <c r="G100" s="24" t="s">
        <v>343</v>
      </c>
      <c r="H100" s="25" t="s">
        <v>343</v>
      </c>
      <c r="I100" s="25" t="s">
        <v>344</v>
      </c>
      <c r="J100" s="24">
        <v>4</v>
      </c>
      <c r="K100" s="25"/>
    </row>
    <row r="101" spans="1:11" ht="50.1" customHeight="1">
      <c r="A101" s="28" t="s">
        <v>345</v>
      </c>
      <c r="B101" s="22" t="s">
        <v>18</v>
      </c>
      <c r="C101" s="22" t="s">
        <v>64</v>
      </c>
      <c r="D101" s="25" t="s">
        <v>322</v>
      </c>
      <c r="E101" s="25" t="s">
        <v>140</v>
      </c>
      <c r="F101" s="25" t="s">
        <v>342</v>
      </c>
      <c r="G101" s="24" t="s">
        <v>346</v>
      </c>
      <c r="H101" s="25" t="s">
        <v>346</v>
      </c>
      <c r="I101" s="25" t="s">
        <v>344</v>
      </c>
      <c r="J101" s="24">
        <v>4</v>
      </c>
      <c r="K101" s="25"/>
    </row>
    <row r="102" spans="1:11" ht="50.1" customHeight="1">
      <c r="A102" s="28" t="s">
        <v>347</v>
      </c>
      <c r="B102" s="22" t="s">
        <v>18</v>
      </c>
      <c r="C102" s="22" t="s">
        <v>52</v>
      </c>
      <c r="D102" s="25" t="s">
        <v>322</v>
      </c>
      <c r="E102" s="25" t="s">
        <v>140</v>
      </c>
      <c r="F102" s="25" t="s">
        <v>342</v>
      </c>
      <c r="G102" s="24" t="s">
        <v>348</v>
      </c>
      <c r="H102" s="25" t="s">
        <v>332</v>
      </c>
      <c r="I102" s="25" t="s">
        <v>333</v>
      </c>
      <c r="J102" s="24">
        <v>4</v>
      </c>
      <c r="K102" s="25"/>
    </row>
    <row r="103" spans="1:11" ht="50.1" customHeight="1">
      <c r="A103" s="28" t="s">
        <v>349</v>
      </c>
      <c r="B103" s="22" t="s">
        <v>12</v>
      </c>
      <c r="C103" s="22" t="s">
        <v>61</v>
      </c>
      <c r="D103" s="25" t="s">
        <v>322</v>
      </c>
      <c r="E103" s="25" t="s">
        <v>140</v>
      </c>
      <c r="F103" s="25" t="s">
        <v>350</v>
      </c>
      <c r="G103" s="24" t="s">
        <v>351</v>
      </c>
      <c r="H103" s="25" t="s">
        <v>352</v>
      </c>
      <c r="I103" s="25" t="s">
        <v>353</v>
      </c>
      <c r="J103" s="24">
        <v>3</v>
      </c>
      <c r="K103" s="25"/>
    </row>
    <row r="104" spans="1:11" ht="50.1" customHeight="1">
      <c r="A104" s="28" t="s">
        <v>354</v>
      </c>
      <c r="B104" s="22" t="s">
        <v>12</v>
      </c>
      <c r="C104" s="22" t="s">
        <v>61</v>
      </c>
      <c r="D104" s="25" t="s">
        <v>322</v>
      </c>
      <c r="E104" s="25" t="s">
        <v>140</v>
      </c>
      <c r="F104" s="25" t="s">
        <v>350</v>
      </c>
      <c r="G104" s="24" t="s">
        <v>351</v>
      </c>
      <c r="H104" s="25" t="s">
        <v>332</v>
      </c>
      <c r="I104" s="25" t="s">
        <v>335</v>
      </c>
      <c r="J104" s="24">
        <v>4</v>
      </c>
      <c r="K104" s="25"/>
    </row>
    <row r="105" spans="1:11" ht="50.1" customHeight="1">
      <c r="A105" s="28" t="s">
        <v>355</v>
      </c>
      <c r="B105" s="22" t="s">
        <v>23</v>
      </c>
      <c r="C105" s="22" t="s">
        <v>41</v>
      </c>
      <c r="D105" s="25" t="s">
        <v>322</v>
      </c>
      <c r="E105" s="25" t="s">
        <v>140</v>
      </c>
      <c r="F105" s="25" t="s">
        <v>350</v>
      </c>
      <c r="G105" s="24" t="s">
        <v>356</v>
      </c>
      <c r="H105" s="25" t="s">
        <v>356</v>
      </c>
      <c r="I105" s="25" t="s">
        <v>329</v>
      </c>
      <c r="J105" s="24">
        <v>3</v>
      </c>
      <c r="K105" s="25"/>
    </row>
    <row r="106" spans="1:11" ht="50.1" customHeight="1">
      <c r="A106" s="28" t="s">
        <v>357</v>
      </c>
      <c r="B106" s="22" t="s">
        <v>19</v>
      </c>
      <c r="C106" s="22" t="s">
        <v>88</v>
      </c>
      <c r="D106" s="25" t="s">
        <v>322</v>
      </c>
      <c r="E106" s="25" t="s">
        <v>140</v>
      </c>
      <c r="F106" s="25" t="s">
        <v>358</v>
      </c>
      <c r="G106" s="24" t="s">
        <v>359</v>
      </c>
      <c r="H106" s="25" t="s">
        <v>359</v>
      </c>
      <c r="I106" s="25" t="s">
        <v>326</v>
      </c>
      <c r="J106" s="24">
        <v>3</v>
      </c>
      <c r="K106" s="25"/>
    </row>
    <row r="107" spans="1:11" ht="50.1" customHeight="1">
      <c r="A107" s="28" t="s">
        <v>360</v>
      </c>
      <c r="B107" s="22" t="s">
        <v>19</v>
      </c>
      <c r="C107" s="22" t="s">
        <v>37</v>
      </c>
      <c r="D107" s="25" t="s">
        <v>322</v>
      </c>
      <c r="E107" s="25" t="s">
        <v>140</v>
      </c>
      <c r="F107" s="25" t="s">
        <v>358</v>
      </c>
      <c r="G107" s="24" t="s">
        <v>361</v>
      </c>
      <c r="H107" s="25" t="s">
        <v>362</v>
      </c>
      <c r="I107" s="25" t="s">
        <v>363</v>
      </c>
      <c r="J107" s="24">
        <v>2</v>
      </c>
      <c r="K107" s="25"/>
    </row>
    <row r="108" spans="1:11" ht="50.1" customHeight="1">
      <c r="A108" s="28" t="s">
        <v>364</v>
      </c>
      <c r="B108" s="22" t="s">
        <v>19</v>
      </c>
      <c r="C108" s="22" t="s">
        <v>111</v>
      </c>
      <c r="D108" s="25" t="s">
        <v>322</v>
      </c>
      <c r="E108" s="25" t="s">
        <v>140</v>
      </c>
      <c r="F108" s="25" t="s">
        <v>358</v>
      </c>
      <c r="G108" s="24" t="s">
        <v>365</v>
      </c>
      <c r="H108" s="25" t="s">
        <v>365</v>
      </c>
      <c r="I108" s="25" t="s">
        <v>326</v>
      </c>
      <c r="J108" s="24">
        <v>3</v>
      </c>
      <c r="K108" s="25"/>
    </row>
    <row r="109" spans="1:11" ht="50.1" customHeight="1">
      <c r="A109" s="28" t="s">
        <v>366</v>
      </c>
      <c r="B109" s="22" t="s">
        <v>19</v>
      </c>
      <c r="C109" s="22" t="s">
        <v>53</v>
      </c>
      <c r="D109" s="25" t="s">
        <v>322</v>
      </c>
      <c r="E109" s="25" t="s">
        <v>140</v>
      </c>
      <c r="F109" s="25" t="s">
        <v>358</v>
      </c>
      <c r="G109" s="24" t="s">
        <v>367</v>
      </c>
      <c r="H109" s="25" t="s">
        <v>367</v>
      </c>
      <c r="I109" s="25" t="s">
        <v>329</v>
      </c>
      <c r="J109" s="24">
        <v>3</v>
      </c>
      <c r="K109" s="25"/>
    </row>
    <row r="110" spans="1:11" ht="50.1" customHeight="1">
      <c r="A110" s="28" t="s">
        <v>368</v>
      </c>
      <c r="B110" s="22" t="s">
        <v>19</v>
      </c>
      <c r="C110" s="22" t="s">
        <v>53</v>
      </c>
      <c r="D110" s="25" t="s">
        <v>322</v>
      </c>
      <c r="E110" s="25" t="s">
        <v>140</v>
      </c>
      <c r="F110" s="25" t="s">
        <v>358</v>
      </c>
      <c r="G110" s="24" t="s">
        <v>367</v>
      </c>
      <c r="H110" s="25" t="s">
        <v>367</v>
      </c>
      <c r="I110" s="25" t="s">
        <v>344</v>
      </c>
      <c r="J110" s="24">
        <v>4</v>
      </c>
      <c r="K110" s="25"/>
    </row>
    <row r="111" spans="1:11" ht="50.1" customHeight="1">
      <c r="A111" s="28" t="s">
        <v>369</v>
      </c>
      <c r="B111" s="22" t="s">
        <v>19</v>
      </c>
      <c r="C111" s="22" t="s">
        <v>37</v>
      </c>
      <c r="D111" s="25" t="s">
        <v>322</v>
      </c>
      <c r="E111" s="25" t="s">
        <v>140</v>
      </c>
      <c r="F111" s="25" t="s">
        <v>358</v>
      </c>
      <c r="G111" s="24" t="s">
        <v>361</v>
      </c>
      <c r="H111" s="25" t="s">
        <v>361</v>
      </c>
      <c r="I111" s="25" t="s">
        <v>339</v>
      </c>
      <c r="J111" s="24">
        <v>3</v>
      </c>
      <c r="K111" s="25"/>
    </row>
    <row r="112" spans="1:11" ht="50.1" customHeight="1">
      <c r="A112" s="28" t="s">
        <v>370</v>
      </c>
      <c r="B112" s="22" t="s">
        <v>19</v>
      </c>
      <c r="C112" s="22" t="s">
        <v>37</v>
      </c>
      <c r="D112" s="25" t="s">
        <v>322</v>
      </c>
      <c r="E112" s="25" t="s">
        <v>140</v>
      </c>
      <c r="F112" s="25" t="s">
        <v>358</v>
      </c>
      <c r="G112" s="24" t="s">
        <v>361</v>
      </c>
      <c r="H112" s="25" t="s">
        <v>332</v>
      </c>
      <c r="I112" s="25" t="s">
        <v>335</v>
      </c>
      <c r="J112" s="24">
        <v>4</v>
      </c>
      <c r="K112" s="25"/>
    </row>
    <row r="113" spans="1:11" ht="50.1" customHeight="1">
      <c r="A113" s="28" t="s">
        <v>371</v>
      </c>
      <c r="B113" s="22" t="s">
        <v>19</v>
      </c>
      <c r="C113" s="22" t="s">
        <v>37</v>
      </c>
      <c r="D113" s="25" t="s">
        <v>322</v>
      </c>
      <c r="E113" s="25" t="s">
        <v>140</v>
      </c>
      <c r="F113" s="25" t="s">
        <v>358</v>
      </c>
      <c r="G113" s="24" t="s">
        <v>361</v>
      </c>
      <c r="H113" s="25" t="s">
        <v>332</v>
      </c>
      <c r="I113" s="25" t="s">
        <v>335</v>
      </c>
      <c r="J113" s="24">
        <v>4</v>
      </c>
      <c r="K113" s="25"/>
    </row>
    <row r="114" spans="1:11" ht="50.1" customHeight="1">
      <c r="A114" s="28" t="s">
        <v>372</v>
      </c>
      <c r="B114" s="22" t="s">
        <v>19</v>
      </c>
      <c r="C114" s="22" t="s">
        <v>37</v>
      </c>
      <c r="D114" s="25" t="s">
        <v>322</v>
      </c>
      <c r="E114" s="25" t="s">
        <v>140</v>
      </c>
      <c r="F114" s="25" t="s">
        <v>358</v>
      </c>
      <c r="G114" s="24" t="s">
        <v>361</v>
      </c>
      <c r="H114" s="25" t="s">
        <v>332</v>
      </c>
      <c r="I114" s="25" t="s">
        <v>333</v>
      </c>
      <c r="J114" s="24">
        <v>4</v>
      </c>
      <c r="K114" s="25"/>
    </row>
    <row r="115" spans="1:11" ht="50.1" customHeight="1">
      <c r="A115" s="28" t="s">
        <v>373</v>
      </c>
      <c r="B115" s="22" t="s">
        <v>19</v>
      </c>
      <c r="C115" s="22" t="s">
        <v>37</v>
      </c>
      <c r="D115" s="25" t="s">
        <v>322</v>
      </c>
      <c r="E115" s="25" t="s">
        <v>140</v>
      </c>
      <c r="F115" s="25" t="s">
        <v>358</v>
      </c>
      <c r="G115" s="24" t="s">
        <v>361</v>
      </c>
      <c r="H115" s="25" t="s">
        <v>332</v>
      </c>
      <c r="I115" s="25" t="s">
        <v>335</v>
      </c>
      <c r="J115" s="24">
        <v>4</v>
      </c>
      <c r="K115" s="25"/>
    </row>
    <row r="116" spans="1:11" ht="50.1" customHeight="1">
      <c r="A116" s="28" t="s">
        <v>374</v>
      </c>
      <c r="B116" s="22" t="s">
        <v>19</v>
      </c>
      <c r="C116" s="22" t="s">
        <v>37</v>
      </c>
      <c r="D116" s="25" t="s">
        <v>322</v>
      </c>
      <c r="E116" s="25" t="s">
        <v>140</v>
      </c>
      <c r="F116" s="25" t="s">
        <v>358</v>
      </c>
      <c r="G116" s="24" t="s">
        <v>361</v>
      </c>
      <c r="H116" s="25" t="s">
        <v>352</v>
      </c>
      <c r="I116" s="25" t="s">
        <v>375</v>
      </c>
      <c r="J116" s="24">
        <v>3</v>
      </c>
      <c r="K116" s="25"/>
    </row>
    <row r="117" spans="1:11" ht="50.1" customHeight="1">
      <c r="A117" s="28" t="s">
        <v>376</v>
      </c>
      <c r="B117" s="22" t="s">
        <v>25</v>
      </c>
      <c r="C117" s="22" t="s">
        <v>91</v>
      </c>
      <c r="D117" s="25" t="s">
        <v>322</v>
      </c>
      <c r="E117" s="25" t="s">
        <v>140</v>
      </c>
      <c r="F117" s="25" t="s">
        <v>377</v>
      </c>
      <c r="G117" s="24" t="s">
        <v>378</v>
      </c>
      <c r="H117" s="25" t="s">
        <v>352</v>
      </c>
      <c r="I117" s="25" t="s">
        <v>353</v>
      </c>
      <c r="J117" s="24">
        <v>3</v>
      </c>
      <c r="K117" s="25"/>
    </row>
    <row r="118" spans="1:11" ht="50.1" customHeight="1">
      <c r="A118" s="28" t="s">
        <v>379</v>
      </c>
      <c r="B118" s="22" t="s">
        <v>25</v>
      </c>
      <c r="C118" s="22" t="s">
        <v>91</v>
      </c>
      <c r="D118" s="25" t="s">
        <v>322</v>
      </c>
      <c r="E118" s="25" t="s">
        <v>140</v>
      </c>
      <c r="F118" s="25" t="s">
        <v>377</v>
      </c>
      <c r="G118" s="24" t="s">
        <v>380</v>
      </c>
      <c r="H118" s="25" t="s">
        <v>380</v>
      </c>
      <c r="I118" s="25" t="s">
        <v>326</v>
      </c>
      <c r="J118" s="24">
        <v>3</v>
      </c>
      <c r="K118" s="25" t="s">
        <v>252</v>
      </c>
    </row>
    <row r="119" spans="1:11" ht="50.1" customHeight="1">
      <c r="A119" s="28" t="s">
        <v>381</v>
      </c>
      <c r="B119" s="22" t="s">
        <v>25</v>
      </c>
      <c r="C119" s="22" t="s">
        <v>91</v>
      </c>
      <c r="D119" s="25" t="s">
        <v>322</v>
      </c>
      <c r="E119" s="25" t="s">
        <v>140</v>
      </c>
      <c r="F119" s="25" t="s">
        <v>377</v>
      </c>
      <c r="G119" s="24" t="s">
        <v>378</v>
      </c>
      <c r="H119" s="25" t="s">
        <v>352</v>
      </c>
      <c r="I119" s="25" t="s">
        <v>375</v>
      </c>
      <c r="J119" s="24">
        <v>3</v>
      </c>
      <c r="K119" s="25"/>
    </row>
    <row r="120" spans="1:11" ht="50.1" customHeight="1">
      <c r="A120" s="28" t="s">
        <v>382</v>
      </c>
      <c r="B120" s="22" t="s">
        <v>25</v>
      </c>
      <c r="C120" s="22" t="s">
        <v>128</v>
      </c>
      <c r="D120" s="25" t="s">
        <v>322</v>
      </c>
      <c r="E120" s="25" t="s">
        <v>140</v>
      </c>
      <c r="F120" s="25" t="s">
        <v>377</v>
      </c>
      <c r="G120" s="24" t="s">
        <v>380</v>
      </c>
      <c r="H120" s="25" t="s">
        <v>380</v>
      </c>
      <c r="I120" s="25" t="s">
        <v>329</v>
      </c>
      <c r="J120" s="24">
        <v>3</v>
      </c>
      <c r="K120" s="25"/>
    </row>
    <row r="121" spans="1:11" ht="50.1" customHeight="1">
      <c r="A121" s="28" t="s">
        <v>383</v>
      </c>
      <c r="B121" s="22" t="s">
        <v>25</v>
      </c>
      <c r="C121" s="22" t="s">
        <v>128</v>
      </c>
      <c r="D121" s="25" t="s">
        <v>322</v>
      </c>
      <c r="E121" s="25" t="s">
        <v>140</v>
      </c>
      <c r="F121" s="25" t="s">
        <v>377</v>
      </c>
      <c r="G121" s="24" t="s">
        <v>380</v>
      </c>
      <c r="H121" s="25" t="s">
        <v>380</v>
      </c>
      <c r="I121" s="25" t="s">
        <v>344</v>
      </c>
      <c r="J121" s="24">
        <v>3</v>
      </c>
      <c r="K121" s="25"/>
    </row>
    <row r="122" spans="1:11" ht="50.1" customHeight="1">
      <c r="A122" s="28" t="s">
        <v>384</v>
      </c>
      <c r="B122" s="22" t="s">
        <v>27</v>
      </c>
      <c r="C122" s="22" t="s">
        <v>82</v>
      </c>
      <c r="D122" s="25" t="s">
        <v>322</v>
      </c>
      <c r="E122" s="25" t="s">
        <v>140</v>
      </c>
      <c r="F122" s="25" t="s">
        <v>385</v>
      </c>
      <c r="G122" s="24" t="s">
        <v>386</v>
      </c>
      <c r="H122" s="25" t="s">
        <v>386</v>
      </c>
      <c r="I122" s="25" t="s">
        <v>326</v>
      </c>
      <c r="J122" s="24">
        <v>3</v>
      </c>
      <c r="K122" s="25"/>
    </row>
    <row r="123" spans="1:11" ht="50.1" customHeight="1">
      <c r="A123" s="28" t="s">
        <v>387</v>
      </c>
      <c r="B123" s="22" t="s">
        <v>27</v>
      </c>
      <c r="C123" s="22" t="s">
        <v>82</v>
      </c>
      <c r="D123" s="25" t="s">
        <v>322</v>
      </c>
      <c r="E123" s="25" t="s">
        <v>140</v>
      </c>
      <c r="F123" s="25" t="s">
        <v>385</v>
      </c>
      <c r="G123" s="24" t="s">
        <v>388</v>
      </c>
      <c r="H123" s="25" t="s">
        <v>332</v>
      </c>
      <c r="I123" s="25" t="s">
        <v>333</v>
      </c>
      <c r="J123" s="24">
        <v>4</v>
      </c>
      <c r="K123" s="25"/>
    </row>
    <row r="124" spans="1:11" ht="50.1" customHeight="1">
      <c r="A124" s="28" t="s">
        <v>389</v>
      </c>
      <c r="B124" s="22" t="s">
        <v>27</v>
      </c>
      <c r="C124" s="22" t="s">
        <v>82</v>
      </c>
      <c r="D124" s="25" t="s">
        <v>322</v>
      </c>
      <c r="E124" s="25" t="s">
        <v>140</v>
      </c>
      <c r="F124" s="25" t="s">
        <v>385</v>
      </c>
      <c r="G124" s="24" t="s">
        <v>388</v>
      </c>
      <c r="H124" s="25" t="s">
        <v>352</v>
      </c>
      <c r="I124" s="25" t="s">
        <v>375</v>
      </c>
      <c r="J124" s="24">
        <v>3</v>
      </c>
      <c r="K124" s="25"/>
    </row>
    <row r="125" spans="1:11" ht="50.1" customHeight="1">
      <c r="A125" s="28" t="s">
        <v>390</v>
      </c>
      <c r="B125" s="22" t="s">
        <v>27</v>
      </c>
      <c r="C125" s="22" t="s">
        <v>70</v>
      </c>
      <c r="D125" s="25" t="s">
        <v>322</v>
      </c>
      <c r="E125" s="25" t="s">
        <v>140</v>
      </c>
      <c r="F125" s="25" t="s">
        <v>385</v>
      </c>
      <c r="G125" s="24" t="s">
        <v>391</v>
      </c>
      <c r="H125" s="25" t="s">
        <v>391</v>
      </c>
      <c r="I125" s="25" t="s">
        <v>329</v>
      </c>
      <c r="J125" s="24">
        <v>3</v>
      </c>
      <c r="K125" s="25"/>
    </row>
    <row r="126" spans="1:11" ht="50.1" customHeight="1">
      <c r="A126" s="28" t="s">
        <v>392</v>
      </c>
      <c r="B126" s="22" t="s">
        <v>24</v>
      </c>
      <c r="C126" s="22" t="s">
        <v>106</v>
      </c>
      <c r="D126" s="25" t="s">
        <v>322</v>
      </c>
      <c r="E126" s="25" t="s">
        <v>140</v>
      </c>
      <c r="F126" s="25" t="s">
        <v>393</v>
      </c>
      <c r="G126" s="24" t="s">
        <v>394</v>
      </c>
      <c r="H126" s="25" t="s">
        <v>394</v>
      </c>
      <c r="I126" s="25" t="s">
        <v>326</v>
      </c>
      <c r="J126" s="24">
        <v>3</v>
      </c>
      <c r="K126" s="25"/>
    </row>
    <row r="127" spans="1:11" ht="50.1" customHeight="1">
      <c r="A127" s="28" t="s">
        <v>395</v>
      </c>
      <c r="B127" s="22" t="s">
        <v>24</v>
      </c>
      <c r="C127" s="22" t="s">
        <v>99</v>
      </c>
      <c r="D127" s="25" t="s">
        <v>322</v>
      </c>
      <c r="E127" s="25" t="s">
        <v>140</v>
      </c>
      <c r="F127" s="25" t="s">
        <v>393</v>
      </c>
      <c r="G127" s="24" t="s">
        <v>396</v>
      </c>
      <c r="H127" s="25" t="s">
        <v>362</v>
      </c>
      <c r="I127" s="25" t="s">
        <v>397</v>
      </c>
      <c r="J127" s="24">
        <v>4</v>
      </c>
      <c r="K127" s="25"/>
    </row>
    <row r="128" spans="1:11" ht="50.1" customHeight="1">
      <c r="A128" s="28" t="s">
        <v>398</v>
      </c>
      <c r="B128" s="22" t="s">
        <v>24</v>
      </c>
      <c r="C128" s="22" t="s">
        <v>99</v>
      </c>
      <c r="D128" s="25" t="s">
        <v>322</v>
      </c>
      <c r="E128" s="25" t="s">
        <v>140</v>
      </c>
      <c r="F128" s="25" t="s">
        <v>393</v>
      </c>
      <c r="G128" s="24" t="s">
        <v>399</v>
      </c>
      <c r="H128" s="25" t="s">
        <v>399</v>
      </c>
      <c r="I128" s="25" t="s">
        <v>344</v>
      </c>
      <c r="J128" s="24">
        <v>4</v>
      </c>
      <c r="K128" s="25"/>
    </row>
    <row r="129" spans="1:11" ht="50.1" customHeight="1">
      <c r="A129" s="28" t="s">
        <v>400</v>
      </c>
      <c r="B129" s="22" t="s">
        <v>18</v>
      </c>
      <c r="C129" s="22" t="s">
        <v>52</v>
      </c>
      <c r="D129" s="25" t="s">
        <v>322</v>
      </c>
      <c r="E129" s="25" t="s">
        <v>140</v>
      </c>
      <c r="F129" s="25" t="s">
        <v>401</v>
      </c>
      <c r="G129" s="24" t="s">
        <v>402</v>
      </c>
      <c r="H129" s="25" t="s">
        <v>403</v>
      </c>
      <c r="I129" s="25" t="s">
        <v>404</v>
      </c>
      <c r="J129" s="24">
        <v>4</v>
      </c>
      <c r="K129" s="25"/>
    </row>
    <row r="130" spans="1:11" ht="50.1" customHeight="1">
      <c r="A130" s="28" t="s">
        <v>405</v>
      </c>
      <c r="B130" s="22" t="s">
        <v>18</v>
      </c>
      <c r="C130" s="22" t="s">
        <v>52</v>
      </c>
      <c r="D130" s="25" t="s">
        <v>322</v>
      </c>
      <c r="E130" s="25" t="s">
        <v>140</v>
      </c>
      <c r="F130" s="25" t="s">
        <v>401</v>
      </c>
      <c r="G130" s="24" t="s">
        <v>402</v>
      </c>
      <c r="H130" s="25" t="s">
        <v>406</v>
      </c>
      <c r="I130" s="25" t="s">
        <v>404</v>
      </c>
      <c r="J130" s="24">
        <v>4</v>
      </c>
      <c r="K130" s="25"/>
    </row>
    <row r="131" spans="1:11" ht="50.1" customHeight="1">
      <c r="A131" s="28" t="s">
        <v>407</v>
      </c>
      <c r="B131" s="22" t="s">
        <v>10</v>
      </c>
      <c r="C131" s="22" t="s">
        <v>118</v>
      </c>
      <c r="D131" s="25" t="s">
        <v>322</v>
      </c>
      <c r="E131" s="25" t="s">
        <v>140</v>
      </c>
      <c r="F131" s="25" t="s">
        <v>401</v>
      </c>
      <c r="G131" s="24" t="s">
        <v>408</v>
      </c>
      <c r="H131" s="25" t="s">
        <v>408</v>
      </c>
      <c r="I131" s="25" t="s">
        <v>404</v>
      </c>
      <c r="J131" s="24">
        <v>4</v>
      </c>
      <c r="K131" s="25"/>
    </row>
    <row r="132" spans="1:11" ht="50.1" customHeight="1">
      <c r="A132" s="28" t="s">
        <v>407</v>
      </c>
      <c r="B132" s="22" t="s">
        <v>10</v>
      </c>
      <c r="C132" s="22" t="s">
        <v>118</v>
      </c>
      <c r="D132" s="25" t="s">
        <v>322</v>
      </c>
      <c r="E132" s="25" t="s">
        <v>140</v>
      </c>
      <c r="F132" s="25" t="s">
        <v>401</v>
      </c>
      <c r="G132" s="24" t="s">
        <v>408</v>
      </c>
      <c r="H132" s="25" t="s">
        <v>408</v>
      </c>
      <c r="I132" s="25" t="s">
        <v>404</v>
      </c>
      <c r="J132" s="24">
        <v>4</v>
      </c>
      <c r="K132" s="25"/>
    </row>
    <row r="133" spans="1:11" ht="50.1" customHeight="1">
      <c r="A133" s="28" t="s">
        <v>409</v>
      </c>
      <c r="B133" s="22" t="s">
        <v>19</v>
      </c>
      <c r="C133" s="22" t="s">
        <v>98</v>
      </c>
      <c r="D133" s="25" t="s">
        <v>322</v>
      </c>
      <c r="E133" s="25" t="s">
        <v>140</v>
      </c>
      <c r="F133" s="25" t="s">
        <v>401</v>
      </c>
      <c r="G133" s="24" t="s">
        <v>410</v>
      </c>
      <c r="H133" s="25" t="s">
        <v>410</v>
      </c>
      <c r="I133" s="25" t="s">
        <v>404</v>
      </c>
      <c r="J133" s="24">
        <v>4</v>
      </c>
      <c r="K133" s="25"/>
    </row>
    <row r="134" spans="1:11" ht="50.1" customHeight="1">
      <c r="A134" s="28" t="s">
        <v>411</v>
      </c>
      <c r="B134" s="22" t="s">
        <v>18</v>
      </c>
      <c r="C134" s="22" t="s">
        <v>52</v>
      </c>
      <c r="D134" s="25" t="s">
        <v>322</v>
      </c>
      <c r="E134" s="25" t="s">
        <v>140</v>
      </c>
      <c r="F134" s="25" t="s">
        <v>401</v>
      </c>
      <c r="G134" s="24" t="s">
        <v>412</v>
      </c>
      <c r="H134" s="25" t="s">
        <v>412</v>
      </c>
      <c r="I134" s="25" t="s">
        <v>404</v>
      </c>
      <c r="J134" s="24">
        <v>4</v>
      </c>
      <c r="K134" s="25"/>
    </row>
    <row r="135" spans="1:11" ht="50.1" customHeight="1">
      <c r="A135" s="28" t="s">
        <v>413</v>
      </c>
      <c r="B135" s="22" t="s">
        <v>25</v>
      </c>
      <c r="C135" s="22" t="s">
        <v>91</v>
      </c>
      <c r="D135" s="25" t="s">
        <v>322</v>
      </c>
      <c r="E135" s="25" t="s">
        <v>140</v>
      </c>
      <c r="F135" s="25" t="s">
        <v>401</v>
      </c>
      <c r="G135" s="24" t="s">
        <v>414</v>
      </c>
      <c r="H135" s="25" t="s">
        <v>414</v>
      </c>
      <c r="I135" s="25" t="s">
        <v>415</v>
      </c>
      <c r="J135" s="24">
        <v>4</v>
      </c>
      <c r="K135" s="25"/>
    </row>
    <row r="136" spans="1:11" ht="50.1" customHeight="1">
      <c r="A136" s="28" t="s">
        <v>502</v>
      </c>
      <c r="B136" s="22" t="s">
        <v>19</v>
      </c>
      <c r="C136" s="22" t="s">
        <v>37</v>
      </c>
      <c r="D136" s="25" t="s">
        <v>495</v>
      </c>
      <c r="E136" s="25" t="s">
        <v>257</v>
      </c>
      <c r="F136" s="25" t="s">
        <v>503</v>
      </c>
      <c r="G136" s="24" t="s">
        <v>504</v>
      </c>
      <c r="H136" s="25"/>
      <c r="I136" s="25" t="s">
        <v>501</v>
      </c>
      <c r="J136" s="24">
        <v>3</v>
      </c>
      <c r="K136" s="25"/>
    </row>
    <row r="137" spans="1:11" ht="50.1" customHeight="1">
      <c r="A137" s="28" t="s">
        <v>494</v>
      </c>
      <c r="B137" s="22" t="s">
        <v>19</v>
      </c>
      <c r="C137" s="22" t="s">
        <v>37</v>
      </c>
      <c r="D137" s="25" t="s">
        <v>495</v>
      </c>
      <c r="E137" s="25" t="s">
        <v>257</v>
      </c>
      <c r="F137" s="25" t="s">
        <v>496</v>
      </c>
      <c r="G137" s="24"/>
      <c r="H137" s="25"/>
      <c r="I137" s="25" t="s">
        <v>497</v>
      </c>
      <c r="J137" s="24">
        <v>2</v>
      </c>
      <c r="K137" s="25" t="s">
        <v>252</v>
      </c>
    </row>
    <row r="138" spans="1:11" ht="50.1" customHeight="1">
      <c r="A138" s="28" t="s">
        <v>498</v>
      </c>
      <c r="B138" s="22" t="s">
        <v>19</v>
      </c>
      <c r="C138" s="22" t="s">
        <v>37</v>
      </c>
      <c r="D138" s="25" t="s">
        <v>495</v>
      </c>
      <c r="E138" s="25" t="s">
        <v>257</v>
      </c>
      <c r="F138" s="25" t="s">
        <v>499</v>
      </c>
      <c r="G138" s="24" t="s">
        <v>500</v>
      </c>
      <c r="H138" s="25"/>
      <c r="I138" s="25" t="s">
        <v>501</v>
      </c>
      <c r="J138" s="24">
        <v>3</v>
      </c>
      <c r="K138" s="25" t="s">
        <v>252</v>
      </c>
    </row>
    <row r="139" spans="1:11" ht="50.1" customHeight="1">
      <c r="A139" s="28" t="s">
        <v>510</v>
      </c>
      <c r="B139" s="22" t="s">
        <v>19</v>
      </c>
      <c r="C139" s="22" t="s">
        <v>37</v>
      </c>
      <c r="D139" s="25" t="s">
        <v>506</v>
      </c>
      <c r="E139" s="25" t="s">
        <v>257</v>
      </c>
      <c r="F139" s="25" t="s">
        <v>511</v>
      </c>
      <c r="G139" s="24" t="s">
        <v>512</v>
      </c>
      <c r="H139" s="25"/>
      <c r="I139" s="25" t="str">
        <f>UPPER("Chef(fe) du pôle ")</f>
        <v xml:space="preserve">CHEF(FE) DU PÔLE </v>
      </c>
      <c r="J139" s="24">
        <v>2</v>
      </c>
      <c r="K139" s="25"/>
    </row>
    <row r="140" spans="1:11" ht="50.1" customHeight="1">
      <c r="A140" s="28" t="s">
        <v>513</v>
      </c>
      <c r="B140" s="22" t="s">
        <v>19</v>
      </c>
      <c r="C140" s="22" t="s">
        <v>37</v>
      </c>
      <c r="D140" s="25" t="s">
        <v>506</v>
      </c>
      <c r="E140" s="25" t="s">
        <v>257</v>
      </c>
      <c r="F140" s="25" t="s">
        <v>511</v>
      </c>
      <c r="G140" s="24" t="s">
        <v>512</v>
      </c>
      <c r="H140" s="25"/>
      <c r="I140" s="25" t="str">
        <f>UPPER("adjointe à la Chef(fe) du pôle")</f>
        <v>ADJOINTE À LA CHEF(FE) DU PÔLE</v>
      </c>
      <c r="J140" s="24">
        <v>3</v>
      </c>
      <c r="K140" s="25"/>
    </row>
    <row r="141" spans="1:11" ht="50.1" customHeight="1">
      <c r="A141" s="28" t="s">
        <v>514</v>
      </c>
      <c r="B141" s="22" t="s">
        <v>19</v>
      </c>
      <c r="C141" s="22" t="s">
        <v>37</v>
      </c>
      <c r="D141" s="25" t="s">
        <v>506</v>
      </c>
      <c r="E141" s="25" t="s">
        <v>257</v>
      </c>
      <c r="F141" s="25" t="s">
        <v>515</v>
      </c>
      <c r="G141" s="24"/>
      <c r="H141" s="25"/>
      <c r="I141" s="25" t="str">
        <f>UPPER("rédacteur")</f>
        <v>RÉDACTEUR</v>
      </c>
      <c r="J141" s="24">
        <v>4</v>
      </c>
      <c r="K141" s="25"/>
    </row>
    <row r="142" spans="1:11" ht="50.1" customHeight="1">
      <c r="A142" s="28" t="s">
        <v>516</v>
      </c>
      <c r="B142" s="22" t="s">
        <v>19</v>
      </c>
      <c r="C142" s="22" t="s">
        <v>37</v>
      </c>
      <c r="D142" s="25" t="s">
        <v>506</v>
      </c>
      <c r="E142" s="25" t="s">
        <v>257</v>
      </c>
      <c r="F142" s="25" t="s">
        <v>515</v>
      </c>
      <c r="G142" s="24"/>
      <c r="H142" s="25"/>
      <c r="I142" s="25" t="str">
        <f>UPPER("rédacteur-expert")</f>
        <v>RÉDACTEUR-EXPERT</v>
      </c>
      <c r="J142" s="24">
        <v>3</v>
      </c>
      <c r="K142" s="25"/>
    </row>
    <row r="143" spans="1:11" ht="50.1" customHeight="1">
      <c r="A143" s="28" t="s">
        <v>505</v>
      </c>
      <c r="B143" s="22" t="s">
        <v>19</v>
      </c>
      <c r="C143" s="22" t="s">
        <v>37</v>
      </c>
      <c r="D143" s="25" t="s">
        <v>506</v>
      </c>
      <c r="E143" s="25" t="s">
        <v>257</v>
      </c>
      <c r="F143" s="25" t="s">
        <v>507</v>
      </c>
      <c r="G143" s="24" t="s">
        <v>508</v>
      </c>
      <c r="H143" s="25"/>
      <c r="I143" s="25" t="str">
        <f>UPPER("Adjoint au chef de bureau  - pôle formation")</f>
        <v>ADJOINT AU CHEF DE BUREAU  - PÔLE FORMATION</v>
      </c>
      <c r="J143" s="24">
        <v>2</v>
      </c>
      <c r="K143" s="25"/>
    </row>
    <row r="144" spans="1:11" ht="50.1" customHeight="1">
      <c r="A144" s="28" t="s">
        <v>509</v>
      </c>
      <c r="B144" s="22" t="s">
        <v>19</v>
      </c>
      <c r="C144" s="22" t="s">
        <v>37</v>
      </c>
      <c r="D144" s="25" t="s">
        <v>506</v>
      </c>
      <c r="E144" s="25" t="s">
        <v>257</v>
      </c>
      <c r="F144" s="25" t="s">
        <v>507</v>
      </c>
      <c r="G144" s="24" t="s">
        <v>508</v>
      </c>
      <c r="H144" s="25"/>
      <c r="I144" s="25" t="str">
        <f>UPPER("Adjoint au chef de bureau  - pôle contentieux")</f>
        <v>ADJOINT AU CHEF DE BUREAU  - PÔLE CONTENTIEUX</v>
      </c>
      <c r="J144" s="24">
        <v>2</v>
      </c>
      <c r="K144" s="25"/>
    </row>
    <row r="145" spans="1:11" ht="50.1" customHeight="1">
      <c r="A145" s="28" t="s">
        <v>521</v>
      </c>
      <c r="B145" s="22" t="s">
        <v>19</v>
      </c>
      <c r="C145" s="22" t="s">
        <v>37</v>
      </c>
      <c r="D145" s="25" t="s">
        <v>518</v>
      </c>
      <c r="E145" s="25" t="s">
        <v>257</v>
      </c>
      <c r="F145" s="25" t="str">
        <f>UPPER("Délégation aux affaires européennes et internationales")</f>
        <v>DÉLÉGATION AUX AFFAIRES EUROPÉENNES ET INTERNATIONALES</v>
      </c>
      <c r="G145" s="24" t="str">
        <f>UPPER("Bureau des questions institutionnelles et diplomatiques")</f>
        <v>BUREAU DES QUESTIONS INSTITUTIONNELLES ET DIPLOMATIQUES</v>
      </c>
      <c r="H145" s="25" t="str">
        <f>UPPER("Pole questions institutionnelles")</f>
        <v>POLE QUESTIONS INSTITUTIONNELLES</v>
      </c>
      <c r="I145" s="25" t="str">
        <f>UPPER("Rédacteur au bureau des questions institutionnelles et diplomatiques")</f>
        <v>RÉDACTEUR AU BUREAU DES QUESTIONS INSTITUTIONNELLES ET DIPLOMATIQUES</v>
      </c>
      <c r="J145" s="24">
        <v>3</v>
      </c>
      <c r="K145" s="25"/>
    </row>
    <row r="146" spans="1:11" ht="50.1" customHeight="1">
      <c r="A146" s="28" t="s">
        <v>517</v>
      </c>
      <c r="B146" s="22" t="s">
        <v>19</v>
      </c>
      <c r="C146" s="22" t="s">
        <v>37</v>
      </c>
      <c r="D146" s="25" t="s">
        <v>518</v>
      </c>
      <c r="E146" s="25" t="s">
        <v>257</v>
      </c>
      <c r="F146" s="25" t="s">
        <v>519</v>
      </c>
      <c r="G146" s="24"/>
      <c r="H146" s="25"/>
      <c r="I146" s="25" t="s">
        <v>520</v>
      </c>
      <c r="J146" s="24">
        <v>2</v>
      </c>
      <c r="K146" s="25"/>
    </row>
    <row r="147" spans="1:11" ht="50.1" customHeight="1">
      <c r="A147" s="28" t="s">
        <v>522</v>
      </c>
      <c r="B147" s="22" t="s">
        <v>10</v>
      </c>
      <c r="C147" s="22" t="s">
        <v>118</v>
      </c>
      <c r="D147" s="25" t="s">
        <v>518</v>
      </c>
      <c r="E147" s="25" t="s">
        <v>257</v>
      </c>
      <c r="F147" s="25" t="s">
        <v>523</v>
      </c>
      <c r="G147" s="24" t="s">
        <v>524</v>
      </c>
      <c r="H147" s="25"/>
      <c r="I147" s="25" t="s">
        <v>525</v>
      </c>
      <c r="J147" s="24">
        <v>3</v>
      </c>
      <c r="K147" s="25"/>
    </row>
    <row r="148" spans="1:11" ht="50.1" customHeight="1">
      <c r="A148" s="28" t="s">
        <v>526</v>
      </c>
      <c r="B148" s="22" t="s">
        <v>11</v>
      </c>
      <c r="C148" s="22" t="s">
        <v>29</v>
      </c>
      <c r="D148" s="25" t="s">
        <v>518</v>
      </c>
      <c r="E148" s="25" t="s">
        <v>257</v>
      </c>
      <c r="F148" s="25" t="s">
        <v>527</v>
      </c>
      <c r="G148" s="24" t="s">
        <v>528</v>
      </c>
      <c r="H148" s="25"/>
      <c r="I148" s="25" t="s">
        <v>529</v>
      </c>
      <c r="J148" s="24">
        <v>3</v>
      </c>
      <c r="K148" s="25" t="s">
        <v>252</v>
      </c>
    </row>
    <row r="149" spans="1:11" ht="50.1" customHeight="1">
      <c r="A149" s="28" t="s">
        <v>530</v>
      </c>
      <c r="B149" s="22" t="s">
        <v>11</v>
      </c>
      <c r="C149" s="22" t="s">
        <v>29</v>
      </c>
      <c r="D149" s="25" t="s">
        <v>518</v>
      </c>
      <c r="E149" s="25" t="s">
        <v>257</v>
      </c>
      <c r="F149" s="25" t="s">
        <v>527</v>
      </c>
      <c r="G149" s="24" t="s">
        <v>531</v>
      </c>
      <c r="H149" s="25"/>
      <c r="I149" s="25" t="s">
        <v>532</v>
      </c>
      <c r="J149" s="24">
        <v>4</v>
      </c>
      <c r="K149" s="25"/>
    </row>
    <row r="150" spans="1:11" ht="50.1" customHeight="1">
      <c r="A150" s="28" t="s">
        <v>533</v>
      </c>
      <c r="B150" s="22" t="s">
        <v>18</v>
      </c>
      <c r="C150" s="22" t="s">
        <v>52</v>
      </c>
      <c r="D150" s="25" t="s">
        <v>518</v>
      </c>
      <c r="E150" s="25" t="s">
        <v>257</v>
      </c>
      <c r="F150" s="25" t="s">
        <v>534</v>
      </c>
      <c r="G150" s="24" t="s">
        <v>535</v>
      </c>
      <c r="H150" s="25"/>
      <c r="I150" s="25" t="s">
        <v>536</v>
      </c>
      <c r="J150" s="24">
        <v>3</v>
      </c>
      <c r="K150" s="25" t="s">
        <v>537</v>
      </c>
    </row>
    <row r="151" spans="1:11" ht="50.1" customHeight="1">
      <c r="A151" s="28" t="s">
        <v>538</v>
      </c>
      <c r="B151" s="22" t="s">
        <v>18</v>
      </c>
      <c r="C151" s="22" t="s">
        <v>52</v>
      </c>
      <c r="D151" s="25" t="s">
        <v>518</v>
      </c>
      <c r="E151" s="25" t="s">
        <v>257</v>
      </c>
      <c r="F151" s="25" t="s">
        <v>534</v>
      </c>
      <c r="G151" s="24" t="s">
        <v>524</v>
      </c>
      <c r="H151" s="25"/>
      <c r="I151" s="25" t="s">
        <v>539</v>
      </c>
      <c r="J151" s="24">
        <v>3</v>
      </c>
      <c r="K151" s="25"/>
    </row>
    <row r="152" spans="1:11" ht="50.1" customHeight="1">
      <c r="A152" s="28" t="s">
        <v>540</v>
      </c>
      <c r="B152" s="22" t="s">
        <v>18</v>
      </c>
      <c r="C152" s="22" t="s">
        <v>52</v>
      </c>
      <c r="D152" s="25" t="s">
        <v>518</v>
      </c>
      <c r="E152" s="25" t="s">
        <v>257</v>
      </c>
      <c r="F152" s="25" t="s">
        <v>534</v>
      </c>
      <c r="G152" s="24" t="s">
        <v>541</v>
      </c>
      <c r="H152" s="25"/>
      <c r="I152" s="25" t="s">
        <v>542</v>
      </c>
      <c r="J152" s="24">
        <v>3</v>
      </c>
      <c r="K152" s="25" t="s">
        <v>537</v>
      </c>
    </row>
    <row r="153" spans="1:11" ht="50.1" customHeight="1">
      <c r="A153" s="28" t="s">
        <v>543</v>
      </c>
      <c r="B153" s="22" t="s">
        <v>18</v>
      </c>
      <c r="C153" s="22" t="s">
        <v>52</v>
      </c>
      <c r="D153" s="25" t="s">
        <v>518</v>
      </c>
      <c r="E153" s="25" t="s">
        <v>257</v>
      </c>
      <c r="F153" s="25" t="s">
        <v>534</v>
      </c>
      <c r="G153" s="24" t="s">
        <v>544</v>
      </c>
      <c r="H153" s="25"/>
      <c r="I153" s="25" t="s">
        <v>545</v>
      </c>
      <c r="J153" s="24">
        <v>1</v>
      </c>
      <c r="K153" s="25"/>
    </row>
    <row r="154" spans="1:11" ht="50.1" customHeight="1">
      <c r="A154" s="28" t="s">
        <v>546</v>
      </c>
      <c r="B154" s="22" t="s">
        <v>12</v>
      </c>
      <c r="C154" s="22" t="s">
        <v>61</v>
      </c>
      <c r="D154" s="25" t="s">
        <v>518</v>
      </c>
      <c r="E154" s="25" t="s">
        <v>257</v>
      </c>
      <c r="F154" s="25" t="s">
        <v>547</v>
      </c>
      <c r="G154" s="24" t="s">
        <v>531</v>
      </c>
      <c r="H154" s="25" t="s">
        <v>548</v>
      </c>
      <c r="I154" s="25" t="s">
        <v>549</v>
      </c>
      <c r="J154" s="24">
        <v>3</v>
      </c>
      <c r="K154" s="25"/>
    </row>
    <row r="155" spans="1:11" ht="50.1" customHeight="1">
      <c r="A155" s="28" t="s">
        <v>550</v>
      </c>
      <c r="B155" s="22" t="s">
        <v>12</v>
      </c>
      <c r="C155" s="22" t="s">
        <v>61</v>
      </c>
      <c r="D155" s="25" t="s">
        <v>518</v>
      </c>
      <c r="E155" s="25" t="s">
        <v>257</v>
      </c>
      <c r="F155" s="25" t="s">
        <v>547</v>
      </c>
      <c r="G155" s="24" t="s">
        <v>531</v>
      </c>
      <c r="H155" s="25" t="s">
        <v>548</v>
      </c>
      <c r="I155" s="25" t="s">
        <v>551</v>
      </c>
      <c r="J155" s="24">
        <v>2</v>
      </c>
      <c r="K155" s="25"/>
    </row>
    <row r="156" spans="1:11" ht="50.1" customHeight="1">
      <c r="A156" s="28" t="s">
        <v>552</v>
      </c>
      <c r="B156" s="22" t="s">
        <v>19</v>
      </c>
      <c r="C156" s="22" t="s">
        <v>37</v>
      </c>
      <c r="D156" s="25" t="s">
        <v>518</v>
      </c>
      <c r="E156" s="25" t="s">
        <v>257</v>
      </c>
      <c r="F156" s="25" t="s">
        <v>553</v>
      </c>
      <c r="G156" s="24" t="s">
        <v>554</v>
      </c>
      <c r="H156" s="25" t="s">
        <v>555</v>
      </c>
      <c r="I156" s="25" t="s">
        <v>556</v>
      </c>
      <c r="J156" s="24">
        <v>3</v>
      </c>
      <c r="K156" s="25"/>
    </row>
    <row r="157" spans="1:11" ht="50.1" customHeight="1">
      <c r="A157" s="28" t="s">
        <v>557</v>
      </c>
      <c r="B157" s="22" t="s">
        <v>19</v>
      </c>
      <c r="C157" s="22" t="s">
        <v>37</v>
      </c>
      <c r="D157" s="25" t="s">
        <v>518</v>
      </c>
      <c r="E157" s="25" t="s">
        <v>257</v>
      </c>
      <c r="F157" s="25" t="s">
        <v>553</v>
      </c>
      <c r="G157" s="24" t="s">
        <v>528</v>
      </c>
      <c r="H157" s="25"/>
      <c r="I157" s="25" t="s">
        <v>558</v>
      </c>
      <c r="J157" s="24">
        <v>3</v>
      </c>
      <c r="K157" s="25" t="s">
        <v>559</v>
      </c>
    </row>
    <row r="158" spans="1:11" ht="50.1" customHeight="1">
      <c r="A158" s="28" t="s">
        <v>565</v>
      </c>
      <c r="B158" s="22" t="s">
        <v>24</v>
      </c>
      <c r="C158" s="22" t="s">
        <v>90</v>
      </c>
      <c r="D158" s="25" t="s">
        <v>518</v>
      </c>
      <c r="E158" s="25" t="s">
        <v>257</v>
      </c>
      <c r="F158" s="25" t="s">
        <v>566</v>
      </c>
      <c r="G158" s="24" t="s">
        <v>567</v>
      </c>
      <c r="H158" s="25"/>
      <c r="I158" s="25" t="s">
        <v>568</v>
      </c>
      <c r="J158" s="24">
        <v>3</v>
      </c>
      <c r="K158" s="25"/>
    </row>
    <row r="159" spans="1:11" ht="50.1" customHeight="1">
      <c r="A159" s="28" t="s">
        <v>560</v>
      </c>
      <c r="B159" s="22" t="s">
        <v>27</v>
      </c>
      <c r="C159" s="22" t="s">
        <v>82</v>
      </c>
      <c r="D159" s="25" t="s">
        <v>518</v>
      </c>
      <c r="E159" s="25" t="s">
        <v>257</v>
      </c>
      <c r="F159" s="25" t="s">
        <v>561</v>
      </c>
      <c r="G159" s="24" t="s">
        <v>562</v>
      </c>
      <c r="H159" s="25" t="s">
        <v>563</v>
      </c>
      <c r="I159" s="25" t="s">
        <v>564</v>
      </c>
      <c r="J159" s="24">
        <v>4</v>
      </c>
      <c r="K159" s="25"/>
    </row>
    <row r="160" spans="1:11" ht="50.1" customHeight="1">
      <c r="A160" s="28" t="s">
        <v>569</v>
      </c>
      <c r="B160" s="22" t="s">
        <v>19</v>
      </c>
      <c r="C160" s="22" t="s">
        <v>37</v>
      </c>
      <c r="D160" s="25" t="s">
        <v>518</v>
      </c>
      <c r="E160" s="25" t="s">
        <v>257</v>
      </c>
      <c r="F160" s="25" t="str">
        <f>UPPER("Secrétariat général Service de l'accès au droit et à la justice et de l'aide aux victimes")</f>
        <v>SECRÉTARIAT GÉNÉRAL SERVICE DE L'ACCÈS AU DROIT ET À LA JUSTICE ET DE L'AIDE AUX VICTIMES</v>
      </c>
      <c r="G160" s="24" t="s">
        <v>570</v>
      </c>
      <c r="H160" s="25"/>
      <c r="I160" s="25" t="s">
        <v>437</v>
      </c>
      <c r="J160" s="24">
        <v>2</v>
      </c>
      <c r="K160" s="25"/>
    </row>
    <row r="161" spans="1:11" ht="50.1" customHeight="1">
      <c r="A161" s="28" t="s">
        <v>571</v>
      </c>
      <c r="B161" s="22" t="s">
        <v>19</v>
      </c>
      <c r="C161" s="22" t="s">
        <v>37</v>
      </c>
      <c r="D161" s="25" t="s">
        <v>518</v>
      </c>
      <c r="E161" s="25" t="s">
        <v>257</v>
      </c>
      <c r="F161" s="25" t="str">
        <f>UPPER("Secrétariat général Service de l'accès au droit et à la justice et de l'aide aux victimes")</f>
        <v>SECRÉTARIAT GÉNÉRAL SERVICE DE L'ACCÈS AU DROIT ET À LA JUSTICE ET DE L'AIDE AUX VICTIMES</v>
      </c>
      <c r="G161" s="24" t="s">
        <v>572</v>
      </c>
      <c r="H161" s="25"/>
      <c r="I161" s="25" t="s">
        <v>452</v>
      </c>
      <c r="J161" s="24">
        <v>3</v>
      </c>
      <c r="K161" s="25"/>
    </row>
    <row r="162" spans="1:11" ht="50.1" customHeight="1">
      <c r="A162" s="28" t="s">
        <v>584</v>
      </c>
      <c r="B162" s="22" t="s">
        <v>19</v>
      </c>
      <c r="C162" s="22" t="s">
        <v>37</v>
      </c>
      <c r="D162" s="25" t="s">
        <v>518</v>
      </c>
      <c r="E162" s="25" t="s">
        <v>257</v>
      </c>
      <c r="F162" s="25" t="s">
        <v>585</v>
      </c>
      <c r="G162" s="24" t="s">
        <v>586</v>
      </c>
      <c r="H162" s="25"/>
      <c r="I162" s="25" t="s">
        <v>298</v>
      </c>
      <c r="J162" s="24">
        <v>2</v>
      </c>
      <c r="K162" s="25"/>
    </row>
    <row r="163" spans="1:11" ht="50.1" customHeight="1">
      <c r="A163" s="28" t="s">
        <v>587</v>
      </c>
      <c r="B163" s="22" t="s">
        <v>19</v>
      </c>
      <c r="C163" s="22" t="s">
        <v>37</v>
      </c>
      <c r="D163" s="25" t="s">
        <v>518</v>
      </c>
      <c r="E163" s="25" t="s">
        <v>257</v>
      </c>
      <c r="F163" s="25" t="s">
        <v>588</v>
      </c>
      <c r="G163" s="24" t="s">
        <v>589</v>
      </c>
      <c r="H163" s="25" t="s">
        <v>590</v>
      </c>
      <c r="I163" s="25" t="s">
        <v>591</v>
      </c>
      <c r="J163" s="24">
        <v>4</v>
      </c>
      <c r="K163" s="25" t="s">
        <v>227</v>
      </c>
    </row>
    <row r="164" spans="1:11" ht="50.1" customHeight="1">
      <c r="A164" s="28" t="s">
        <v>592</v>
      </c>
      <c r="B164" s="22" t="s">
        <v>26</v>
      </c>
      <c r="C164" s="22" t="s">
        <v>44</v>
      </c>
      <c r="D164" s="25" t="s">
        <v>518</v>
      </c>
      <c r="E164" s="25" t="s">
        <v>257</v>
      </c>
      <c r="F164" s="25" t="s">
        <v>588</v>
      </c>
      <c r="G164" s="24" t="s">
        <v>593</v>
      </c>
      <c r="H164" s="25"/>
      <c r="I164" s="25" t="s">
        <v>594</v>
      </c>
      <c r="J164" s="24">
        <v>4</v>
      </c>
      <c r="K164" s="25"/>
    </row>
    <row r="165" spans="1:11" ht="50.1" customHeight="1">
      <c r="A165" s="28" t="s">
        <v>580</v>
      </c>
      <c r="B165" s="22" t="s">
        <v>19</v>
      </c>
      <c r="C165" s="22" t="s">
        <v>37</v>
      </c>
      <c r="D165" s="25" t="s">
        <v>518</v>
      </c>
      <c r="E165" s="25" t="s">
        <v>257</v>
      </c>
      <c r="F165" s="25" t="s">
        <v>581</v>
      </c>
      <c r="G165" s="24" t="s">
        <v>582</v>
      </c>
      <c r="H165" s="25"/>
      <c r="I165" s="25" t="s">
        <v>583</v>
      </c>
      <c r="J165" s="24">
        <v>3</v>
      </c>
      <c r="K165" s="25" t="s">
        <v>252</v>
      </c>
    </row>
    <row r="166" spans="1:11" ht="50.1" customHeight="1">
      <c r="A166" s="28" t="s">
        <v>573</v>
      </c>
      <c r="B166" s="22" t="s">
        <v>19</v>
      </c>
      <c r="C166" s="22" t="s">
        <v>37</v>
      </c>
      <c r="D166" s="25" t="s">
        <v>518</v>
      </c>
      <c r="E166" s="25" t="s">
        <v>257</v>
      </c>
      <c r="F166" s="25" t="str">
        <f>UPPER("Service des finances, des achats et de la conformité / sous-direction de la performance financière et de la conformité")</f>
        <v>SERVICE DES FINANCES, DES ACHATS ET DE LA CONFORMITÉ / SOUS-DIRECTION DE LA PERFORMANCE FINANCIÈRE ET DE LA CONFORMITÉ</v>
      </c>
      <c r="G166" s="24" t="str">
        <f>UPPER("Département de la conformité et de la maîtrise des risques")</f>
        <v>DÉPARTEMENT DE LA CONFORMITÉ ET DE LA MAÎTRISE DES RISQUES</v>
      </c>
      <c r="H166" s="25" t="str">
        <f>UPPER("Pôle contrôle interne métier")</f>
        <v>PÔLE CONTRÔLE INTERNE MÉTIER</v>
      </c>
      <c r="I166" s="25" t="s">
        <v>574</v>
      </c>
      <c r="J166" s="24">
        <v>2</v>
      </c>
      <c r="K166" s="25"/>
    </row>
    <row r="167" spans="1:11" ht="50.1" customHeight="1">
      <c r="A167" s="28" t="s">
        <v>575</v>
      </c>
      <c r="B167" s="22" t="s">
        <v>19</v>
      </c>
      <c r="C167" s="22" t="s">
        <v>37</v>
      </c>
      <c r="D167" s="25" t="s">
        <v>518</v>
      </c>
      <c r="E167" s="25" t="s">
        <v>257</v>
      </c>
      <c r="F167" s="25" t="str">
        <f>UPPER("Service des finances, des achats et de la conformité / sous-direction de la performance financière et de la conformité")</f>
        <v>SERVICE DES FINANCES, DES ACHATS ET DE LA CONFORMITÉ / SOUS-DIRECTION DE LA PERFORMANCE FINANCIÈRE ET DE LA CONFORMITÉ</v>
      </c>
      <c r="G167" s="24" t="str">
        <f>UPPER("Département de la conformité et de la maîtrise des risques")</f>
        <v>DÉPARTEMENT DE LA CONFORMITÉ ET DE LA MAÎTRISE DES RISQUES</v>
      </c>
      <c r="H167" s="25" t="str">
        <f>UPPER("Pôle contrôle interne métier")</f>
        <v>PÔLE CONTRÔLE INTERNE MÉTIER</v>
      </c>
      <c r="I167" s="25" t="s">
        <v>576</v>
      </c>
      <c r="J167" s="24">
        <v>3</v>
      </c>
      <c r="K167" s="25"/>
    </row>
    <row r="168" spans="1:11" ht="50.1" customHeight="1">
      <c r="A168" s="28" t="s">
        <v>577</v>
      </c>
      <c r="B168" s="22" t="s">
        <v>19</v>
      </c>
      <c r="C168" s="22" t="s">
        <v>37</v>
      </c>
      <c r="D168" s="25" t="s">
        <v>518</v>
      </c>
      <c r="E168" s="25" t="s">
        <v>257</v>
      </c>
      <c r="F168" s="25" t="str">
        <f>UPPER("Service des finances, des achats et de la conformité / sous-direction de la performance financière et de la conformité")</f>
        <v>SERVICE DES FINANCES, DES ACHATS ET DE LA CONFORMITÉ / SOUS-DIRECTION DE LA PERFORMANCE FINANCIÈRE ET DE LA CONFORMITÉ</v>
      </c>
      <c r="G168" s="24" t="str">
        <f>UPPER("Département de la conformité et de la maîtrise des risques")</f>
        <v>DÉPARTEMENT DE LA CONFORMITÉ ET DE LA MAÎTRISE DES RISQUES</v>
      </c>
      <c r="H168" s="25" t="str">
        <f>UPPER("Pôle conformité")</f>
        <v>PÔLE CONFORMITÉ</v>
      </c>
      <c r="I168" s="25" t="str">
        <f>UPPER("Référent conformité")</f>
        <v>RÉFÉRENT CONFORMITÉ</v>
      </c>
      <c r="J168" s="24">
        <v>3</v>
      </c>
      <c r="K168" s="25"/>
    </row>
    <row r="169" spans="1:11" ht="50.1" customHeight="1">
      <c r="A169" s="28" t="s">
        <v>578</v>
      </c>
      <c r="B169" s="22" t="s">
        <v>19</v>
      </c>
      <c r="C169" s="22" t="s">
        <v>37</v>
      </c>
      <c r="D169" s="25" t="s">
        <v>518</v>
      </c>
      <c r="E169" s="25" t="s">
        <v>257</v>
      </c>
      <c r="F169" s="25" t="str">
        <f>UPPER("Service des finances, des achats et de la conformité / sous-direction de la performance financière et de la conformité")</f>
        <v>SERVICE DES FINANCES, DES ACHATS ET DE LA CONFORMITÉ / SOUS-DIRECTION DE LA PERFORMANCE FINANCIÈRE ET DE LA CONFORMITÉ</v>
      </c>
      <c r="G169" s="24" t="str">
        <f>UPPER("Département de la conformité et de la maîtrise des risques")</f>
        <v>DÉPARTEMENT DE LA CONFORMITÉ ET DE LA MAÎTRISE DES RISQUES</v>
      </c>
      <c r="H169" s="25" t="str">
        <f>UPPER("Pôle contrôle interne financier")</f>
        <v>PÔLE CONTRÔLE INTERNE FINANCIER</v>
      </c>
      <c r="I169" s="25" t="str">
        <f>UPPER("Référent contrôle interne financier")</f>
        <v>RÉFÉRENT CONTRÔLE INTERNE FINANCIER</v>
      </c>
      <c r="J169" s="24">
        <v>3</v>
      </c>
      <c r="K169" s="25" t="s">
        <v>559</v>
      </c>
    </row>
    <row r="170" spans="1:11" ht="50.1" customHeight="1">
      <c r="A170" s="28" t="s">
        <v>579</v>
      </c>
      <c r="B170" s="22" t="s">
        <v>19</v>
      </c>
      <c r="C170" s="22" t="s">
        <v>37</v>
      </c>
      <c r="D170" s="25" t="s">
        <v>518</v>
      </c>
      <c r="E170" s="25" t="s">
        <v>257</v>
      </c>
      <c r="F170" s="25" t="str">
        <f>UPPER("Service des finances, des achats et de la conformité / sous-direction de la performance financière et de la conformité")</f>
        <v>SERVICE DES FINANCES, DES ACHATS ET DE LA CONFORMITÉ / SOUS-DIRECTION DE LA PERFORMANCE FINANCIÈRE ET DE LA CONFORMITÉ</v>
      </c>
      <c r="G170" s="24" t="str">
        <f>UPPER("Bureau de la réglementation et de l'exécution financières")</f>
        <v>BUREAU DE LA RÉGLEMENTATION ET DE L'EXÉCUTION FINANCIÈRES</v>
      </c>
      <c r="H170" s="25"/>
      <c r="I170" s="25" t="str">
        <f>UPPER("Adjoint au chef de bureau")</f>
        <v>ADJOINT AU CHEF DE BUREAU</v>
      </c>
      <c r="J170" s="24">
        <v>2</v>
      </c>
      <c r="K170" s="25"/>
    </row>
    <row r="171" spans="1:11" ht="50.1" customHeight="1">
      <c r="A171" s="28" t="s">
        <v>641</v>
      </c>
      <c r="B171" s="22" t="s">
        <v>19</v>
      </c>
      <c r="C171" s="22" t="s">
        <v>37</v>
      </c>
      <c r="D171" s="25" t="s">
        <v>518</v>
      </c>
      <c r="E171" s="25" t="s">
        <v>257</v>
      </c>
      <c r="F171" s="25" t="s">
        <v>642</v>
      </c>
      <c r="G171" s="24" t="s">
        <v>643</v>
      </c>
      <c r="H171" s="25"/>
      <c r="I171" s="25" t="s">
        <v>644</v>
      </c>
      <c r="J171" s="24">
        <v>2</v>
      </c>
      <c r="K171" s="25"/>
    </row>
    <row r="172" spans="1:11" ht="50.1" customHeight="1">
      <c r="A172" s="28" t="s">
        <v>645</v>
      </c>
      <c r="B172" s="22" t="s">
        <v>19</v>
      </c>
      <c r="C172" s="22" t="s">
        <v>37</v>
      </c>
      <c r="D172" s="25" t="s">
        <v>518</v>
      </c>
      <c r="E172" s="25" t="s">
        <v>257</v>
      </c>
      <c r="F172" s="25" t="s">
        <v>642</v>
      </c>
      <c r="G172" s="24" t="s">
        <v>643</v>
      </c>
      <c r="H172" s="25"/>
      <c r="I172" s="25" t="s">
        <v>646</v>
      </c>
      <c r="J172" s="24">
        <v>2</v>
      </c>
      <c r="K172" s="25"/>
    </row>
    <row r="173" spans="1:11" ht="50.1" customHeight="1">
      <c r="A173" s="28" t="s">
        <v>647</v>
      </c>
      <c r="B173" s="22" t="s">
        <v>19</v>
      </c>
      <c r="C173" s="22" t="s">
        <v>37</v>
      </c>
      <c r="D173" s="25" t="s">
        <v>518</v>
      </c>
      <c r="E173" s="25" t="s">
        <v>257</v>
      </c>
      <c r="F173" s="25" t="s">
        <v>648</v>
      </c>
      <c r="G173" s="24" t="str">
        <f>UPPER("bureau de la gestion administrative et financière 
individuelle de l’administration centrale")</f>
        <v>BUREAU DE LA GESTION ADMINISTRATIVE ET FINANCIÈRE 
INDIVIDUELLE DE L’ADMINISTRATION CENTRALE</v>
      </c>
      <c r="H173" s="25"/>
      <c r="I173" s="25" t="s">
        <v>298</v>
      </c>
      <c r="J173" s="24">
        <v>2</v>
      </c>
      <c r="K173" s="25"/>
    </row>
    <row r="174" spans="1:11" ht="50.1" customHeight="1">
      <c r="A174" s="28" t="s">
        <v>636</v>
      </c>
      <c r="B174" s="22" t="s">
        <v>19</v>
      </c>
      <c r="C174" s="22" t="s">
        <v>37</v>
      </c>
      <c r="D174" s="25" t="s">
        <v>518</v>
      </c>
      <c r="E174" s="25" t="s">
        <v>257</v>
      </c>
      <c r="F174" s="25" t="s">
        <v>637</v>
      </c>
      <c r="G174" s="24" t="s">
        <v>638</v>
      </c>
      <c r="H174" s="25"/>
      <c r="I174" s="25" t="str">
        <f>UPPER("Responsable du suivi des travaux des instances sur les questions de santé et sécurité au travail")</f>
        <v>RESPONSABLE DU SUIVI DES TRAVAUX DES INSTANCES SUR LES QUESTIONS DE SANTÉ ET SÉCURITÉ AU TRAVAIL</v>
      </c>
      <c r="J174" s="24">
        <v>3</v>
      </c>
      <c r="K174" s="25"/>
    </row>
    <row r="175" spans="1:11" ht="50.1" customHeight="1">
      <c r="A175" s="28" t="s">
        <v>639</v>
      </c>
      <c r="B175" s="22" t="s">
        <v>19</v>
      </c>
      <c r="C175" s="22" t="s">
        <v>37</v>
      </c>
      <c r="D175" s="25" t="s">
        <v>518</v>
      </c>
      <c r="E175" s="25" t="s">
        <v>257</v>
      </c>
      <c r="F175" s="25" t="s">
        <v>637</v>
      </c>
      <c r="G175" s="24" t="s">
        <v>638</v>
      </c>
      <c r="H175" s="25"/>
      <c r="I175" s="25" t="s">
        <v>640</v>
      </c>
      <c r="J175" s="24">
        <v>4</v>
      </c>
      <c r="K175" s="25"/>
    </row>
    <row r="176" spans="1:11" ht="50.1" customHeight="1">
      <c r="A176" s="28" t="s">
        <v>606</v>
      </c>
      <c r="B176" s="22" t="s">
        <v>19</v>
      </c>
      <c r="C176" s="22" t="s">
        <v>37</v>
      </c>
      <c r="D176" s="25" t="s">
        <v>518</v>
      </c>
      <c r="E176" s="25" t="s">
        <v>257</v>
      </c>
      <c r="F176" s="25" t="s">
        <v>607</v>
      </c>
      <c r="G176" s="24" t="s">
        <v>608</v>
      </c>
      <c r="H176" s="25"/>
      <c r="I176" s="25" t="s">
        <v>609</v>
      </c>
      <c r="J176" s="24">
        <v>3</v>
      </c>
      <c r="K176" s="25" t="s">
        <v>252</v>
      </c>
    </row>
    <row r="177" spans="1:11" ht="50.1" customHeight="1">
      <c r="A177" s="28" t="s">
        <v>595</v>
      </c>
      <c r="B177" s="22" t="s">
        <v>19</v>
      </c>
      <c r="C177" s="22" t="s">
        <v>37</v>
      </c>
      <c r="D177" s="25" t="s">
        <v>518</v>
      </c>
      <c r="E177" s="25" t="s">
        <v>257</v>
      </c>
      <c r="F177" s="25" t="s">
        <v>596</v>
      </c>
      <c r="G177" s="24"/>
      <c r="H177" s="25"/>
      <c r="I177" s="25" t="s">
        <v>597</v>
      </c>
      <c r="J177" s="24">
        <v>2</v>
      </c>
      <c r="K177" s="25" t="s">
        <v>252</v>
      </c>
    </row>
    <row r="178" spans="1:11" ht="50.1" customHeight="1">
      <c r="A178" s="28" t="s">
        <v>604</v>
      </c>
      <c r="B178" s="22" t="s">
        <v>19</v>
      </c>
      <c r="C178" s="22" t="s">
        <v>37</v>
      </c>
      <c r="D178" s="25" t="s">
        <v>518</v>
      </c>
      <c r="E178" s="25" t="s">
        <v>257</v>
      </c>
      <c r="F178" s="25" t="s">
        <v>596</v>
      </c>
      <c r="G178" s="24" t="str">
        <f>UPPER("Bureau du recrutement, de la formation et des compétences numériques")</f>
        <v>BUREAU DU RECRUTEMENT, DE LA FORMATION ET DES COMPÉTENCES NUMÉRIQUES</v>
      </c>
      <c r="H178" s="25"/>
      <c r="I178" s="25" t="s">
        <v>605</v>
      </c>
      <c r="J178" s="24">
        <v>3</v>
      </c>
      <c r="K178" s="25"/>
    </row>
    <row r="179" spans="1:11" ht="50.1" customHeight="1">
      <c r="A179" s="28" t="s">
        <v>598</v>
      </c>
      <c r="B179" s="22" t="s">
        <v>19</v>
      </c>
      <c r="C179" s="22" t="s">
        <v>37</v>
      </c>
      <c r="D179" s="25" t="s">
        <v>518</v>
      </c>
      <c r="E179" s="25" t="s">
        <v>257</v>
      </c>
      <c r="F179" s="25" t="s">
        <v>599</v>
      </c>
      <c r="G179" s="24" t="s">
        <v>600</v>
      </c>
      <c r="H179" s="25"/>
      <c r="I179" s="25" t="s">
        <v>601</v>
      </c>
      <c r="J179" s="24">
        <v>3</v>
      </c>
      <c r="K179" s="25"/>
    </row>
    <row r="180" spans="1:11" ht="50.1" customHeight="1">
      <c r="A180" s="28" t="s">
        <v>602</v>
      </c>
      <c r="B180" s="22" t="s">
        <v>19</v>
      </c>
      <c r="C180" s="22" t="s">
        <v>37</v>
      </c>
      <c r="D180" s="25" t="s">
        <v>518</v>
      </c>
      <c r="E180" s="25" t="s">
        <v>257</v>
      </c>
      <c r="F180" s="25" t="s">
        <v>599</v>
      </c>
      <c r="G180" s="24" t="s">
        <v>600</v>
      </c>
      <c r="H180" s="25"/>
      <c r="I180" s="25" t="s">
        <v>603</v>
      </c>
      <c r="J180" s="24">
        <v>2</v>
      </c>
      <c r="K180" s="25"/>
    </row>
    <row r="181" spans="1:11" ht="50.1" customHeight="1">
      <c r="A181" s="28" t="s">
        <v>618</v>
      </c>
      <c r="B181" s="22" t="s">
        <v>19</v>
      </c>
      <c r="C181" s="22" t="s">
        <v>37</v>
      </c>
      <c r="D181" s="25" t="s">
        <v>518</v>
      </c>
      <c r="E181" s="25" t="s">
        <v>257</v>
      </c>
      <c r="F181" s="25" t="s">
        <v>619</v>
      </c>
      <c r="G181" s="24"/>
      <c r="H181" s="25"/>
      <c r="I181" s="25" t="s">
        <v>620</v>
      </c>
      <c r="J181" s="24">
        <v>2</v>
      </c>
      <c r="K181" s="25"/>
    </row>
    <row r="182" spans="1:11" ht="50.1" customHeight="1">
      <c r="A182" s="28" t="s">
        <v>621</v>
      </c>
      <c r="B182" s="22" t="s">
        <v>19</v>
      </c>
      <c r="C182" s="22" t="s">
        <v>37</v>
      </c>
      <c r="D182" s="25" t="s">
        <v>518</v>
      </c>
      <c r="E182" s="25" t="s">
        <v>257</v>
      </c>
      <c r="F182" s="25" t="s">
        <v>619</v>
      </c>
      <c r="G182" s="24" t="s">
        <v>622</v>
      </c>
      <c r="H182" s="25"/>
      <c r="I182" s="25" t="s">
        <v>623</v>
      </c>
      <c r="J182" s="24">
        <v>3</v>
      </c>
      <c r="K182" s="25"/>
    </row>
    <row r="183" spans="1:11" ht="50.1" customHeight="1">
      <c r="A183" s="28" t="s">
        <v>610</v>
      </c>
      <c r="B183" s="22" t="s">
        <v>19</v>
      </c>
      <c r="C183" s="22" t="s">
        <v>37</v>
      </c>
      <c r="D183" s="25" t="s">
        <v>518</v>
      </c>
      <c r="E183" s="25" t="s">
        <v>257</v>
      </c>
      <c r="F183" s="25" t="s">
        <v>611</v>
      </c>
      <c r="G183" s="24" t="s">
        <v>612</v>
      </c>
      <c r="H183" s="25"/>
      <c r="I183" s="25" t="s">
        <v>613</v>
      </c>
      <c r="J183" s="24">
        <v>3</v>
      </c>
      <c r="K183" s="25" t="s">
        <v>252</v>
      </c>
    </row>
    <row r="184" spans="1:11" ht="50.1" customHeight="1">
      <c r="A184" s="28" t="s">
        <v>624</v>
      </c>
      <c r="B184" s="22" t="s">
        <v>19</v>
      </c>
      <c r="C184" s="22" t="s">
        <v>37</v>
      </c>
      <c r="D184" s="25" t="s">
        <v>518</v>
      </c>
      <c r="E184" s="25" t="s">
        <v>257</v>
      </c>
      <c r="F184" s="25" t="s">
        <v>625</v>
      </c>
      <c r="G184" s="24" t="s">
        <v>626</v>
      </c>
      <c r="H184" s="25"/>
      <c r="I184" s="25" t="s">
        <v>627</v>
      </c>
      <c r="J184" s="24">
        <v>1</v>
      </c>
      <c r="K184" s="25"/>
    </row>
    <row r="185" spans="1:11" ht="50.1" customHeight="1">
      <c r="A185" s="28" t="s">
        <v>628</v>
      </c>
      <c r="B185" s="22" t="s">
        <v>19</v>
      </c>
      <c r="C185" s="22" t="s">
        <v>37</v>
      </c>
      <c r="D185" s="25" t="s">
        <v>518</v>
      </c>
      <c r="E185" s="25" t="s">
        <v>257</v>
      </c>
      <c r="F185" s="25" t="s">
        <v>625</v>
      </c>
      <c r="G185" s="24" t="s">
        <v>626</v>
      </c>
      <c r="H185" s="25"/>
      <c r="I185" s="25" t="s">
        <v>629</v>
      </c>
      <c r="J185" s="24">
        <v>3</v>
      </c>
      <c r="K185" s="25"/>
    </row>
    <row r="186" spans="1:11" ht="50.1" customHeight="1">
      <c r="A186" s="28" t="s">
        <v>614</v>
      </c>
      <c r="B186" s="22" t="s">
        <v>19</v>
      </c>
      <c r="C186" s="22" t="s">
        <v>37</v>
      </c>
      <c r="D186" s="25" t="s">
        <v>518</v>
      </c>
      <c r="E186" s="25" t="s">
        <v>257</v>
      </c>
      <c r="F186" s="25" t="s">
        <v>615</v>
      </c>
      <c r="G186" s="24" t="s">
        <v>616</v>
      </c>
      <c r="H186" s="25"/>
      <c r="I186" s="25" t="s">
        <v>617</v>
      </c>
      <c r="J186" s="24">
        <v>3</v>
      </c>
      <c r="K186" s="25"/>
    </row>
    <row r="187" spans="1:11" ht="50.1" customHeight="1">
      <c r="A187" s="28" t="s">
        <v>630</v>
      </c>
      <c r="B187" s="22" t="s">
        <v>19</v>
      </c>
      <c r="C187" s="22" t="s">
        <v>37</v>
      </c>
      <c r="D187" s="25" t="s">
        <v>518</v>
      </c>
      <c r="E187" s="25" t="s">
        <v>257</v>
      </c>
      <c r="F187" s="25" t="s">
        <v>631</v>
      </c>
      <c r="G187" s="24" t="s">
        <v>632</v>
      </c>
      <c r="H187" s="25"/>
      <c r="I187" s="25" t="s">
        <v>633</v>
      </c>
      <c r="J187" s="24">
        <v>2</v>
      </c>
      <c r="K187" s="25"/>
    </row>
    <row r="188" spans="1:11" ht="50.1" customHeight="1">
      <c r="A188" s="28" t="s">
        <v>634</v>
      </c>
      <c r="B188" s="22" t="s">
        <v>19</v>
      </c>
      <c r="C188" s="22" t="s">
        <v>37</v>
      </c>
      <c r="D188" s="25" t="s">
        <v>518</v>
      </c>
      <c r="E188" s="25" t="s">
        <v>257</v>
      </c>
      <c r="F188" s="25" t="s">
        <v>631</v>
      </c>
      <c r="G188" s="24" t="s">
        <v>632</v>
      </c>
      <c r="H188" s="25"/>
      <c r="I188" s="25" t="s">
        <v>635</v>
      </c>
      <c r="J188" s="24">
        <v>2</v>
      </c>
      <c r="K188" s="25"/>
    </row>
  </sheetData>
  <autoFilter ref="A12:K188">
    <sortState ref="A13:K188">
      <sortCondition ref="D13:D188" customList="DSJ,DAP,DPJJ,DACG,DACS,SG"/>
      <sortCondition ref="E13:E188"/>
      <sortCondition ref="F13:F188"/>
    </sortState>
  </autoFilter>
  <sortState ref="A13:K133">
    <sortCondition ref="D13:D133" customList="DSJ,DAP,DPJJ,DACG,DACS,SG"/>
    <sortCondition ref="E13:E133"/>
    <sortCondition ref="F13:F133"/>
  </sortState>
  <mergeCells count="8">
    <mergeCell ref="A11:K11"/>
    <mergeCell ref="A4:J4"/>
    <mergeCell ref="D5:J5"/>
    <mergeCell ref="A3:K3"/>
    <mergeCell ref="A6:K6"/>
    <mergeCell ref="A9:K9"/>
    <mergeCell ref="A8:K8"/>
    <mergeCell ref="A7:K7"/>
  </mergeCells>
  <dataValidations disablePrompts="1" count="9">
    <dataValidation type="list" allowBlank="1" showInputMessage="1" showErrorMessage="1" sqref="D23 B13:B166">
      <formula1>Régions</formula1>
    </dataValidation>
    <dataValidation type="list" allowBlank="1" showInputMessage="1" showErrorMessage="1" sqref="E23 C13:C188">
      <formula1>INDIRECT(B13)</formula1>
    </dataValidation>
    <dataValidation type="list" allowBlank="1" showInputMessage="1" showErrorMessage="1" sqref="F50:F51 F55:F66 F70:F82">
      <formula1>INDIRECT($E50)</formula1>
    </dataValidation>
    <dataValidation type="list" errorStyle="warning" allowBlank="1" showInputMessage="1" showErrorMessage="1" errorTitle="ALERTE" error="Merci de vous assurer que l'unité ne soit pas présente dans la liste proposée." sqref="H48:H51 H46 H55:H82">
      <formula1>INDIRECT(SUBSTITUTE(SUBSTITUTE(SUBSTITUTE(G46,"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G48:G51 G46 G55:G82">
      <formula1>INDIRECT(SUBSTITUTE(F46," ","_"))</formula1>
    </dataValidation>
    <dataValidation type="list" errorStyle="warning" allowBlank="1" showInputMessage="1" showErrorMessage="1" errorTitle="ALERTE" error="Merci de vous assurer que l'unité ne soit pas présente dans la liste proposée." sqref="G47">
      <formula1>INDIRECT(SUBSTITUTE(SUBSTITUTE(SUBSTITUTE(#REF!," ","_"),"'","_"),"-","__"))</formula1>
    </dataValidation>
    <dataValidation type="list" allowBlank="1" showInputMessage="1" showErrorMessage="1" sqref="F46:F49 F67:F69">
      <formula1>DIR</formula1>
    </dataValidation>
    <dataValidation type="list" allowBlank="1" showInputMessage="1" showErrorMessage="1" sqref="I55:I82 I46:I51">
      <formula1>INDIRECT(SUBSTITUTE(SUBSTITUTE(SUBSTITUTE($G$2," ","_"),"'","_"),"-","__"))</formula1>
    </dataValidation>
    <dataValidation type="list" allowBlank="1" showInputMessage="1" showErrorMessage="1" sqref="E81:E82">
      <formula1>"AC, SD"</formula1>
    </dataValidation>
  </dataValidations>
  <hyperlinks>
    <hyperlink ref="A64" r:id="rId1"/>
    <hyperlink ref="A70" r:id="rId2"/>
    <hyperlink ref="A71" r:id="rId3"/>
    <hyperlink ref="A73" r:id="rId4"/>
    <hyperlink ref="A74" r:id="rId5"/>
    <hyperlink ref="A65" r:id="rId6"/>
    <hyperlink ref="A75" r:id="rId7"/>
    <hyperlink ref="A68" r:id="rId8"/>
    <hyperlink ref="A69" r:id="rId9"/>
    <hyperlink ref="A72" r:id="rId10"/>
    <hyperlink ref="A66" r:id="rId11"/>
    <hyperlink ref="A67" r:id="rId12"/>
    <hyperlink ref="A24" r:id="rId13"/>
    <hyperlink ref="A25" r:id="rId14"/>
    <hyperlink ref="A29" r:id="rId15"/>
    <hyperlink ref="A30" r:id="rId16"/>
    <hyperlink ref="A34" r:id="rId17"/>
    <hyperlink ref="A36" r:id="rId18" display="https://choisirleservicepublic.gouv.fr/offre-emploi/chef-de-cabinet-du-procure2023-1333837"/>
    <hyperlink ref="A38" r:id="rId19" display="https://choisirleservicepublic.gouv.fr/offre-emploi/chargee-de-mission-lutte-contre-les-v2023-1335225"/>
    <hyperlink ref="A23" r:id="rId20"/>
    <hyperlink ref="A21" r:id="rId21"/>
    <hyperlink ref="A22" r:id="rId22"/>
    <hyperlink ref="A39" r:id="rId23"/>
    <hyperlink ref="A40" r:id="rId24"/>
    <hyperlink ref="A41" r:id="rId25"/>
    <hyperlink ref="A31" r:id="rId26"/>
    <hyperlink ref="A28" r:id="rId27"/>
    <hyperlink ref="A32" r:id="rId28"/>
    <hyperlink ref="A33" r:id="rId29"/>
    <hyperlink ref="A27" r:id="rId30"/>
    <hyperlink ref="A26" r:id="rId31"/>
    <hyperlink ref="A35" r:id="rId32"/>
    <hyperlink ref="A37" r:id="rId33"/>
    <hyperlink ref="A103" r:id="rId34"/>
    <hyperlink ref="A126" r:id="rId35"/>
    <hyperlink ref="A93" r:id="rId36"/>
    <hyperlink ref="A118" r:id="rId37"/>
    <hyperlink ref="A117" r:id="rId38"/>
    <hyperlink ref="A122" r:id="rId39"/>
    <hyperlink ref="A94" r:id="rId40"/>
    <hyperlink ref="A97" r:id="rId41"/>
    <hyperlink ref="A95" r:id="rId42"/>
    <hyperlink ref="A96" r:id="rId43"/>
    <hyperlink ref="A98" r:id="rId44"/>
    <hyperlink ref="A101" r:id="rId45"/>
    <hyperlink ref="A100" r:id="rId46" display="https://choisirleservicepublic.gouv.fr/offre-emploi/conseiller-technique-en-promotion-de-la-sante----dtpjj-nord-hf-reference-2023-1289670/"/>
    <hyperlink ref="A102" r:id="rId47" display="https://choisirleservicepublic.gouv.fr/offre-emploi/conseillere-technique-chargee-du-controle-de-fonctionnement-hf-reference-2023-1333877/"/>
    <hyperlink ref="A105" r:id="rId48"/>
    <hyperlink ref="A104" r:id="rId49"/>
    <hyperlink ref="A109" r:id="rId50"/>
    <hyperlink ref="A110" r:id="rId51"/>
    <hyperlink ref="A111" r:id="rId52"/>
    <hyperlink ref="A112" r:id="rId53"/>
    <hyperlink ref="A113" r:id="rId54"/>
    <hyperlink ref="A114" r:id="rId55"/>
    <hyperlink ref="A115" r:id="rId56"/>
    <hyperlink ref="A116" r:id="rId57"/>
    <hyperlink ref="A127" r:id="rId58"/>
    <hyperlink ref="A121" r:id="rId59"/>
    <hyperlink ref="A120" r:id="rId60"/>
    <hyperlink ref="A119" r:id="rId61"/>
    <hyperlink ref="A125" r:id="rId62"/>
    <hyperlink ref="A124" r:id="rId63"/>
    <hyperlink ref="A123" r:id="rId64"/>
    <hyperlink ref="A128" r:id="rId65"/>
    <hyperlink ref="A106" r:id="rId66" display="2023-1334090 "/>
    <hyperlink ref="A107" r:id="rId67"/>
    <hyperlink ref="A108" r:id="rId68"/>
    <hyperlink ref="A16" r:id="rId69"/>
    <hyperlink ref="A17" r:id="rId70"/>
    <hyperlink ref="A18" r:id="rId71"/>
    <hyperlink ref="A20" r:id="rId72"/>
    <hyperlink ref="A19" r:id="rId73"/>
    <hyperlink ref="A14" r:id="rId74"/>
    <hyperlink ref="A13" r:id="rId75"/>
    <hyperlink ref="A15" r:id="rId76"/>
    <hyperlink ref="A92" r:id="rId77"/>
    <hyperlink ref="A91" r:id="rId78"/>
    <hyperlink ref="A88" r:id="rId79"/>
    <hyperlink ref="A86" r:id="rId80"/>
    <hyperlink ref="A83" r:id="rId81"/>
    <hyperlink ref="A85" r:id="rId82"/>
    <hyperlink ref="A89" r:id="rId83"/>
    <hyperlink ref="A80" r:id="rId84"/>
    <hyperlink ref="A90" r:id="rId85"/>
    <hyperlink ref="A82" r:id="rId86"/>
    <hyperlink ref="A84" r:id="rId87"/>
    <hyperlink ref="A79" r:id="rId88"/>
    <hyperlink ref="A78" r:id="rId89"/>
    <hyperlink ref="A76" r:id="rId90"/>
    <hyperlink ref="A77" r:id="rId91"/>
    <hyperlink ref="A87" r:id="rId92"/>
    <hyperlink ref="A81" r:id="rId93"/>
    <hyperlink ref="A171" r:id="rId94"/>
    <hyperlink ref="A163" r:id="rId95"/>
    <hyperlink ref="A139" r:id="rId96"/>
    <hyperlink ref="A151" r:id="rId97"/>
    <hyperlink ref="A155" r:id="rId98"/>
    <hyperlink ref="A154" r:id="rId99"/>
    <hyperlink ref="A159" r:id="rId100"/>
    <hyperlink ref="A166" r:id="rId101"/>
    <hyperlink ref="A167" r:id="rId102"/>
    <hyperlink ref="A183" r:id="rId103"/>
    <hyperlink ref="A182" r:id="rId104"/>
    <hyperlink ref="A181" r:id="rId105"/>
    <hyperlink ref="A148" r:id="rId106"/>
    <hyperlink ref="A149" r:id="rId107"/>
    <hyperlink ref="A175" r:id="rId108"/>
    <hyperlink ref="A174" r:id="rId109"/>
    <hyperlink ref="A188" r:id="rId110"/>
    <hyperlink ref="A173" r:id="rId111"/>
    <hyperlink ref="A172" r:id="rId112"/>
    <hyperlink ref="A187" r:id="rId113"/>
    <hyperlink ref="A185" r:id="rId114"/>
    <hyperlink ref="A184" r:id="rId115"/>
    <hyperlink ref="A186" r:id="rId116"/>
    <hyperlink ref="A176" r:id="rId117"/>
    <hyperlink ref="A178" r:id="rId118"/>
    <hyperlink ref="A136" r:id="rId119"/>
    <hyperlink ref="A143" r:id="rId120"/>
    <hyperlink ref="A144" r:id="rId121"/>
    <hyperlink ref="A140" r:id="rId122"/>
    <hyperlink ref="A141" r:id="rId123"/>
    <hyperlink ref="A142" r:id="rId124"/>
    <hyperlink ref="A146" r:id="rId125"/>
    <hyperlink ref="A145" r:id="rId126"/>
    <hyperlink ref="A147" r:id="rId127"/>
    <hyperlink ref="A153" r:id="rId128"/>
    <hyperlink ref="A156" r:id="rId129"/>
    <hyperlink ref="A158" r:id="rId130"/>
    <hyperlink ref="A160" r:id="rId131"/>
    <hyperlink ref="A161" r:id="rId132"/>
    <hyperlink ref="A168" r:id="rId133"/>
    <hyperlink ref="A169" r:id="rId134"/>
    <hyperlink ref="A170" r:id="rId135"/>
    <hyperlink ref="A180" r:id="rId136"/>
    <hyperlink ref="A179" r:id="rId137"/>
    <hyperlink ref="A164" r:id="rId138"/>
    <hyperlink ref="A162" r:id="rId139"/>
    <hyperlink ref="A165" r:id="rId140"/>
    <hyperlink ref="A43" r:id="rId141"/>
    <hyperlink ref="A44" r:id="rId142"/>
    <hyperlink ref="A45" r:id="rId143"/>
    <hyperlink ref="A47" r:id="rId144"/>
    <hyperlink ref="A48" r:id="rId145"/>
    <hyperlink ref="A52" r:id="rId146"/>
    <hyperlink ref="A49" r:id="rId147"/>
    <hyperlink ref="A53" r:id="rId148"/>
    <hyperlink ref="A54" r:id="rId149"/>
    <hyperlink ref="A55" r:id="rId150"/>
    <hyperlink ref="A56" r:id="rId151"/>
    <hyperlink ref="A57" r:id="rId152"/>
    <hyperlink ref="A58" r:id="rId153"/>
    <hyperlink ref="A59" r:id="rId154"/>
    <hyperlink ref="A61" r:id="rId155"/>
    <hyperlink ref="A62" r:id="rId156"/>
    <hyperlink ref="A63" r:id="rId157"/>
    <hyperlink ref="A46" r:id="rId158"/>
    <hyperlink ref="A60" r:id="rId159"/>
    <hyperlink ref="A42" r:id="rId160"/>
    <hyperlink ref="A50" r:id="rId161"/>
    <hyperlink ref="A51" r:id="rId162"/>
  </hyperlinks>
  <pageMargins left="0.7" right="0.7" top="0.75" bottom="0.75" header="0.3" footer="0.3"/>
  <pageSetup paperSize="9" orientation="portrait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A4" zoomScale="99" workbookViewId="0">
      <selection sqref="A1:W1"/>
    </sheetView>
  </sheetViews>
  <sheetFormatPr baseColWidth="10" defaultRowHeight="12.75"/>
  <cols>
    <col min="1" max="255" width="10.85546875" style="17"/>
    <col min="256" max="256" width="26.42578125" style="17" customWidth="1"/>
    <col min="257" max="511" width="10.85546875" style="17"/>
    <col min="512" max="512" width="26.42578125" style="17" customWidth="1"/>
    <col min="513" max="767" width="10.85546875" style="17"/>
    <col min="768" max="768" width="26.42578125" style="17" customWidth="1"/>
    <col min="769" max="1023" width="10.85546875" style="17"/>
    <col min="1024" max="1024" width="26.42578125" style="17" customWidth="1"/>
    <col min="1025" max="1279" width="10.85546875" style="17"/>
    <col min="1280" max="1280" width="26.42578125" style="17" customWidth="1"/>
    <col min="1281" max="1535" width="10.85546875" style="17"/>
    <col min="1536" max="1536" width="26.42578125" style="17" customWidth="1"/>
    <col min="1537" max="1791" width="10.85546875" style="17"/>
    <col min="1792" max="1792" width="26.42578125" style="17" customWidth="1"/>
    <col min="1793" max="2047" width="10.85546875" style="17"/>
    <col min="2048" max="2048" width="26.42578125" style="17" customWidth="1"/>
    <col min="2049" max="2303" width="10.85546875" style="17"/>
    <col min="2304" max="2304" width="26.42578125" style="17" customWidth="1"/>
    <col min="2305" max="2559" width="10.85546875" style="17"/>
    <col min="2560" max="2560" width="26.42578125" style="17" customWidth="1"/>
    <col min="2561" max="2815" width="10.85546875" style="17"/>
    <col min="2816" max="2816" width="26.42578125" style="17" customWidth="1"/>
    <col min="2817" max="3071" width="10.85546875" style="17"/>
    <col min="3072" max="3072" width="26.42578125" style="17" customWidth="1"/>
    <col min="3073" max="3327" width="10.85546875" style="17"/>
    <col min="3328" max="3328" width="26.42578125" style="17" customWidth="1"/>
    <col min="3329" max="3583" width="10.85546875" style="17"/>
    <col min="3584" max="3584" width="26.42578125" style="17" customWidth="1"/>
    <col min="3585" max="3839" width="10.85546875" style="17"/>
    <col min="3840" max="3840" width="26.42578125" style="17" customWidth="1"/>
    <col min="3841" max="4095" width="10.85546875" style="17"/>
    <col min="4096" max="4096" width="26.42578125" style="17" customWidth="1"/>
    <col min="4097" max="4351" width="10.85546875" style="17"/>
    <col min="4352" max="4352" width="26.42578125" style="17" customWidth="1"/>
    <col min="4353" max="4607" width="10.85546875" style="17"/>
    <col min="4608" max="4608" width="26.42578125" style="17" customWidth="1"/>
    <col min="4609" max="4863" width="10.85546875" style="17"/>
    <col min="4864" max="4864" width="26.42578125" style="17" customWidth="1"/>
    <col min="4865" max="5119" width="10.85546875" style="17"/>
    <col min="5120" max="5120" width="26.42578125" style="17" customWidth="1"/>
    <col min="5121" max="5375" width="10.85546875" style="17"/>
    <col min="5376" max="5376" width="26.42578125" style="17" customWidth="1"/>
    <col min="5377" max="5631" width="10.85546875" style="17"/>
    <col min="5632" max="5632" width="26.42578125" style="17" customWidth="1"/>
    <col min="5633" max="5887" width="10.85546875" style="17"/>
    <col min="5888" max="5888" width="26.42578125" style="17" customWidth="1"/>
    <col min="5889" max="6143" width="10.85546875" style="17"/>
    <col min="6144" max="6144" width="26.42578125" style="17" customWidth="1"/>
    <col min="6145" max="6399" width="10.85546875" style="17"/>
    <col min="6400" max="6400" width="26.42578125" style="17" customWidth="1"/>
    <col min="6401" max="6655" width="10.85546875" style="17"/>
    <col min="6656" max="6656" width="26.42578125" style="17" customWidth="1"/>
    <col min="6657" max="6911" width="10.85546875" style="17"/>
    <col min="6912" max="6912" width="26.42578125" style="17" customWidth="1"/>
    <col min="6913" max="7167" width="10.85546875" style="17"/>
    <col min="7168" max="7168" width="26.42578125" style="17" customWidth="1"/>
    <col min="7169" max="7423" width="10.85546875" style="17"/>
    <col min="7424" max="7424" width="26.42578125" style="17" customWidth="1"/>
    <col min="7425" max="7679" width="10.85546875" style="17"/>
    <col min="7680" max="7680" width="26.42578125" style="17" customWidth="1"/>
    <col min="7681" max="7935" width="10.85546875" style="17"/>
    <col min="7936" max="7936" width="26.42578125" style="17" customWidth="1"/>
    <col min="7937" max="8191" width="10.85546875" style="17"/>
    <col min="8192" max="8192" width="26.42578125" style="17" customWidth="1"/>
    <col min="8193" max="8447" width="10.85546875" style="17"/>
    <col min="8448" max="8448" width="26.42578125" style="17" customWidth="1"/>
    <col min="8449" max="8703" width="10.85546875" style="17"/>
    <col min="8704" max="8704" width="26.42578125" style="17" customWidth="1"/>
    <col min="8705" max="8959" width="10.85546875" style="17"/>
    <col min="8960" max="8960" width="26.42578125" style="17" customWidth="1"/>
    <col min="8961" max="9215" width="10.85546875" style="17"/>
    <col min="9216" max="9216" width="26.42578125" style="17" customWidth="1"/>
    <col min="9217" max="9471" width="10.85546875" style="17"/>
    <col min="9472" max="9472" width="26.42578125" style="17" customWidth="1"/>
    <col min="9473" max="9727" width="10.85546875" style="17"/>
    <col min="9728" max="9728" width="26.42578125" style="17" customWidth="1"/>
    <col min="9729" max="9983" width="10.85546875" style="17"/>
    <col min="9984" max="9984" width="26.42578125" style="17" customWidth="1"/>
    <col min="9985" max="10239" width="10.85546875" style="17"/>
    <col min="10240" max="10240" width="26.42578125" style="17" customWidth="1"/>
    <col min="10241" max="10495" width="10.85546875" style="17"/>
    <col min="10496" max="10496" width="26.42578125" style="17" customWidth="1"/>
    <col min="10497" max="10751" width="10.85546875" style="17"/>
    <col min="10752" max="10752" width="26.42578125" style="17" customWidth="1"/>
    <col min="10753" max="11007" width="10.85546875" style="17"/>
    <col min="11008" max="11008" width="26.42578125" style="17" customWidth="1"/>
    <col min="11009" max="11263" width="10.85546875" style="17"/>
    <col min="11264" max="11264" width="26.42578125" style="17" customWidth="1"/>
    <col min="11265" max="11519" width="10.85546875" style="17"/>
    <col min="11520" max="11520" width="26.42578125" style="17" customWidth="1"/>
    <col min="11521" max="11775" width="10.85546875" style="17"/>
    <col min="11776" max="11776" width="26.42578125" style="17" customWidth="1"/>
    <col min="11777" max="12031" width="10.85546875" style="17"/>
    <col min="12032" max="12032" width="26.42578125" style="17" customWidth="1"/>
    <col min="12033" max="12287" width="10.85546875" style="17"/>
    <col min="12288" max="12288" width="26.42578125" style="17" customWidth="1"/>
    <col min="12289" max="12543" width="10.85546875" style="17"/>
    <col min="12544" max="12544" width="26.42578125" style="17" customWidth="1"/>
    <col min="12545" max="12799" width="10.85546875" style="17"/>
    <col min="12800" max="12800" width="26.42578125" style="17" customWidth="1"/>
    <col min="12801" max="13055" width="10.85546875" style="17"/>
    <col min="13056" max="13056" width="26.42578125" style="17" customWidth="1"/>
    <col min="13057" max="13311" width="10.85546875" style="17"/>
    <col min="13312" max="13312" width="26.42578125" style="17" customWidth="1"/>
    <col min="13313" max="13567" width="10.85546875" style="17"/>
    <col min="13568" max="13568" width="26.42578125" style="17" customWidth="1"/>
    <col min="13569" max="13823" width="10.85546875" style="17"/>
    <col min="13824" max="13824" width="26.42578125" style="17" customWidth="1"/>
    <col min="13825" max="14079" width="10.85546875" style="17"/>
    <col min="14080" max="14080" width="26.42578125" style="17" customWidth="1"/>
    <col min="14081" max="14335" width="10.85546875" style="17"/>
    <col min="14336" max="14336" width="26.42578125" style="17" customWidth="1"/>
    <col min="14337" max="14591" width="10.85546875" style="17"/>
    <col min="14592" max="14592" width="26.42578125" style="17" customWidth="1"/>
    <col min="14593" max="14847" width="10.85546875" style="17"/>
    <col min="14848" max="14848" width="26.42578125" style="17" customWidth="1"/>
    <col min="14849" max="15103" width="10.85546875" style="17"/>
    <col min="15104" max="15104" width="26.42578125" style="17" customWidth="1"/>
    <col min="15105" max="15359" width="10.85546875" style="17"/>
    <col min="15360" max="15360" width="26.42578125" style="17" customWidth="1"/>
    <col min="15361" max="15615" width="10.85546875" style="17"/>
    <col min="15616" max="15616" width="26.42578125" style="17" customWidth="1"/>
    <col min="15617" max="15871" width="10.85546875" style="17"/>
    <col min="15872" max="15872" width="26.42578125" style="17" customWidth="1"/>
    <col min="15873" max="16127" width="10.85546875" style="17"/>
    <col min="16128" max="16128" width="26.42578125" style="17" customWidth="1"/>
    <col min="16129" max="16384" width="10.85546875" style="17"/>
  </cols>
  <sheetData>
    <row r="1" spans="1:23">
      <c r="A1" s="18" t="s">
        <v>10</v>
      </c>
      <c r="B1" s="18" t="s">
        <v>11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17</v>
      </c>
      <c r="I1" s="18" t="s">
        <v>18</v>
      </c>
      <c r="J1" s="18" t="s">
        <v>19</v>
      </c>
      <c r="K1" s="18" t="s">
        <v>20</v>
      </c>
      <c r="L1" s="18" t="s">
        <v>21</v>
      </c>
      <c r="M1" s="18" t="s">
        <v>22</v>
      </c>
      <c r="N1" s="18" t="s">
        <v>23</v>
      </c>
      <c r="O1" s="18" t="s">
        <v>24</v>
      </c>
      <c r="P1" s="18" t="s">
        <v>25</v>
      </c>
      <c r="Q1" s="18" t="s">
        <v>26</v>
      </c>
      <c r="R1" s="18" t="s">
        <v>27</v>
      </c>
      <c r="S1" s="18" t="s">
        <v>131</v>
      </c>
      <c r="T1" s="18" t="s">
        <v>132</v>
      </c>
      <c r="U1" s="18" t="s">
        <v>133</v>
      </c>
      <c r="V1" s="18" t="s">
        <v>134</v>
      </c>
      <c r="W1" s="18"/>
    </row>
    <row r="2" spans="1:23" ht="38.25">
      <c r="A2" s="20" t="s">
        <v>28</v>
      </c>
      <c r="B2" s="20" t="s">
        <v>29</v>
      </c>
      <c r="C2" s="20" t="s">
        <v>30</v>
      </c>
      <c r="D2" s="20" t="s">
        <v>31</v>
      </c>
      <c r="E2" s="20" t="s">
        <v>32</v>
      </c>
      <c r="F2" s="20" t="s">
        <v>33</v>
      </c>
      <c r="G2" s="20" t="s">
        <v>34</v>
      </c>
      <c r="H2" s="20" t="s">
        <v>35</v>
      </c>
      <c r="I2" s="20" t="s">
        <v>36</v>
      </c>
      <c r="J2" s="20" t="s">
        <v>37</v>
      </c>
      <c r="K2" s="20" t="s">
        <v>38</v>
      </c>
      <c r="L2" s="20" t="s">
        <v>39</v>
      </c>
      <c r="M2" s="20" t="s">
        <v>40</v>
      </c>
      <c r="N2" s="20" t="s">
        <v>41</v>
      </c>
      <c r="O2" s="20" t="s">
        <v>42</v>
      </c>
      <c r="P2" s="20" t="s">
        <v>43</v>
      </c>
      <c r="Q2" s="20" t="s">
        <v>44</v>
      </c>
      <c r="R2" s="20" t="s">
        <v>45</v>
      </c>
      <c r="S2" s="20"/>
    </row>
    <row r="3" spans="1:23" ht="38.25">
      <c r="A3" s="20" t="s">
        <v>46</v>
      </c>
      <c r="B3" s="20" t="s">
        <v>47</v>
      </c>
      <c r="C3" s="20" t="s">
        <v>48</v>
      </c>
      <c r="D3" s="20" t="s">
        <v>49</v>
      </c>
      <c r="E3" s="20" t="s">
        <v>50</v>
      </c>
      <c r="F3" s="20" t="s">
        <v>51</v>
      </c>
      <c r="G3" s="20"/>
      <c r="H3" s="20"/>
      <c r="I3" s="20" t="s">
        <v>52</v>
      </c>
      <c r="J3" s="20" t="s">
        <v>53</v>
      </c>
      <c r="K3" s="20"/>
      <c r="L3" s="20"/>
      <c r="M3" s="20"/>
      <c r="N3" s="20" t="s">
        <v>54</v>
      </c>
      <c r="O3" s="20" t="s">
        <v>55</v>
      </c>
      <c r="P3" s="20" t="s">
        <v>56</v>
      </c>
      <c r="Q3" s="20" t="s">
        <v>57</v>
      </c>
      <c r="R3" s="20" t="s">
        <v>58</v>
      </c>
      <c r="S3" s="20"/>
    </row>
    <row r="4" spans="1:23" ht="25.5">
      <c r="A4" s="20" t="s">
        <v>59</v>
      </c>
      <c r="B4" s="20" t="s">
        <v>60</v>
      </c>
      <c r="C4" s="20" t="s">
        <v>61</v>
      </c>
      <c r="D4" s="20" t="s">
        <v>62</v>
      </c>
      <c r="E4" s="20"/>
      <c r="F4" s="20" t="s">
        <v>63</v>
      </c>
      <c r="G4" s="20"/>
      <c r="H4" s="20"/>
      <c r="I4" s="20" t="s">
        <v>64</v>
      </c>
      <c r="J4" s="20" t="s">
        <v>65</v>
      </c>
      <c r="K4" s="20"/>
      <c r="L4" s="20"/>
      <c r="M4" s="20"/>
      <c r="N4" s="20" t="s">
        <v>66</v>
      </c>
      <c r="O4" s="20" t="s">
        <v>67</v>
      </c>
      <c r="P4" s="20" t="s">
        <v>68</v>
      </c>
      <c r="Q4" s="20" t="s">
        <v>69</v>
      </c>
      <c r="R4" s="20" t="s">
        <v>70</v>
      </c>
      <c r="S4" s="20"/>
    </row>
    <row r="5" spans="1:23" ht="25.5">
      <c r="A5" s="20" t="s">
        <v>71</v>
      </c>
      <c r="B5" s="20" t="s">
        <v>72</v>
      </c>
      <c r="C5" s="20" t="s">
        <v>73</v>
      </c>
      <c r="D5" s="20" t="s">
        <v>74</v>
      </c>
      <c r="E5" s="20"/>
      <c r="F5" s="20" t="s">
        <v>75</v>
      </c>
      <c r="G5" s="20"/>
      <c r="H5" s="20"/>
      <c r="I5" s="20" t="s">
        <v>76</v>
      </c>
      <c r="J5" s="20" t="s">
        <v>77</v>
      </c>
      <c r="K5" s="20"/>
      <c r="L5" s="20"/>
      <c r="M5" s="20"/>
      <c r="N5" s="20" t="s">
        <v>78</v>
      </c>
      <c r="O5" s="20" t="s">
        <v>79</v>
      </c>
      <c r="P5" s="20" t="s">
        <v>80</v>
      </c>
      <c r="Q5" s="20" t="s">
        <v>81</v>
      </c>
      <c r="R5" s="20" t="s">
        <v>82</v>
      </c>
      <c r="S5" s="20"/>
    </row>
    <row r="6" spans="1:23" ht="25.5">
      <c r="A6" s="20" t="s">
        <v>83</v>
      </c>
      <c r="B6" s="20" t="s">
        <v>84</v>
      </c>
      <c r="C6" s="20"/>
      <c r="D6" s="20" t="s">
        <v>85</v>
      </c>
      <c r="E6" s="20"/>
      <c r="F6" s="20" t="s">
        <v>86</v>
      </c>
      <c r="G6" s="20"/>
      <c r="H6" s="20"/>
      <c r="I6" s="20" t="s">
        <v>87</v>
      </c>
      <c r="J6" s="20" t="s">
        <v>88</v>
      </c>
      <c r="K6" s="20"/>
      <c r="L6" s="20"/>
      <c r="M6" s="20"/>
      <c r="N6" s="20" t="s">
        <v>89</v>
      </c>
      <c r="O6" s="20" t="s">
        <v>90</v>
      </c>
      <c r="P6" s="20" t="s">
        <v>91</v>
      </c>
      <c r="Q6" s="20" t="s">
        <v>92</v>
      </c>
      <c r="R6" s="20" t="s">
        <v>93</v>
      </c>
      <c r="S6" s="20"/>
    </row>
    <row r="7" spans="1:23" ht="25.5">
      <c r="A7" s="20" t="s">
        <v>94</v>
      </c>
      <c r="B7" s="20" t="s">
        <v>95</v>
      </c>
      <c r="C7" s="20"/>
      <c r="D7" s="20" t="s">
        <v>96</v>
      </c>
      <c r="E7" s="20"/>
      <c r="F7" s="20" t="s">
        <v>97</v>
      </c>
      <c r="G7" s="20"/>
      <c r="H7" s="20"/>
      <c r="I7" s="20"/>
      <c r="J7" s="20" t="s">
        <v>98</v>
      </c>
      <c r="K7" s="20"/>
      <c r="L7" s="20"/>
      <c r="M7" s="20"/>
      <c r="N7" s="20"/>
      <c r="O7" s="20" t="s">
        <v>99</v>
      </c>
      <c r="P7" s="20" t="s">
        <v>100</v>
      </c>
      <c r="Q7" s="20"/>
      <c r="R7" s="20" t="s">
        <v>101</v>
      </c>
      <c r="S7" s="20"/>
    </row>
    <row r="8" spans="1:23" ht="25.5">
      <c r="A8" s="20" t="s">
        <v>102</v>
      </c>
      <c r="B8" s="20" t="s">
        <v>103</v>
      </c>
      <c r="C8" s="20"/>
      <c r="D8" s="20"/>
      <c r="E8" s="20"/>
      <c r="F8" s="20" t="s">
        <v>104</v>
      </c>
      <c r="G8" s="20"/>
      <c r="H8" s="20"/>
      <c r="I8" s="20"/>
      <c r="J8" s="20" t="s">
        <v>105</v>
      </c>
      <c r="K8" s="20"/>
      <c r="L8" s="20"/>
      <c r="M8" s="20"/>
      <c r="N8" s="20"/>
      <c r="O8" s="20" t="s">
        <v>106</v>
      </c>
      <c r="P8" s="20" t="s">
        <v>107</v>
      </c>
      <c r="Q8" s="20"/>
      <c r="R8" s="20"/>
      <c r="S8" s="20"/>
    </row>
    <row r="9" spans="1:23" ht="25.5">
      <c r="A9" s="20" t="s">
        <v>108</v>
      </c>
      <c r="B9" s="20" t="s">
        <v>109</v>
      </c>
      <c r="C9" s="20"/>
      <c r="D9" s="20"/>
      <c r="E9" s="20"/>
      <c r="F9" s="20" t="s">
        <v>110</v>
      </c>
      <c r="G9" s="20"/>
      <c r="H9" s="20"/>
      <c r="I9" s="20"/>
      <c r="J9" s="20" t="s">
        <v>111</v>
      </c>
      <c r="K9" s="20"/>
      <c r="L9" s="20"/>
      <c r="M9" s="20"/>
      <c r="N9" s="20"/>
      <c r="O9" s="20" t="s">
        <v>112</v>
      </c>
      <c r="P9" s="20" t="s">
        <v>113</v>
      </c>
      <c r="Q9" s="20"/>
      <c r="R9" s="20"/>
      <c r="S9" s="20"/>
    </row>
    <row r="10" spans="1:23" ht="38.25">
      <c r="A10" s="20" t="s">
        <v>114</v>
      </c>
      <c r="B10" s="20"/>
      <c r="C10" s="20"/>
      <c r="D10" s="20"/>
      <c r="E10" s="20"/>
      <c r="F10" s="20" t="s">
        <v>115</v>
      </c>
      <c r="G10" s="20"/>
      <c r="H10" s="20"/>
      <c r="I10" s="20"/>
      <c r="J10" s="20"/>
      <c r="K10" s="20"/>
      <c r="L10" s="20"/>
      <c r="M10" s="20"/>
      <c r="N10" s="20"/>
      <c r="O10" s="20" t="s">
        <v>116</v>
      </c>
      <c r="P10" s="20" t="s">
        <v>117</v>
      </c>
      <c r="Q10" s="20"/>
      <c r="R10" s="20"/>
      <c r="S10" s="20"/>
    </row>
    <row r="11" spans="1:23" ht="25.5">
      <c r="A11" s="20" t="s">
        <v>118</v>
      </c>
      <c r="B11" s="20"/>
      <c r="C11" s="20"/>
      <c r="D11" s="20"/>
      <c r="E11" s="20"/>
      <c r="F11" s="20" t="s">
        <v>119</v>
      </c>
      <c r="G11" s="20"/>
      <c r="H11" s="20"/>
      <c r="I11" s="20"/>
      <c r="J11" s="20"/>
      <c r="K11" s="20"/>
      <c r="L11" s="20"/>
      <c r="M11" s="20"/>
      <c r="N11" s="20"/>
      <c r="O11" s="20" t="s">
        <v>120</v>
      </c>
      <c r="P11" s="20" t="s">
        <v>121</v>
      </c>
      <c r="Q11" s="20"/>
      <c r="R11" s="20"/>
      <c r="S11" s="20"/>
    </row>
    <row r="12" spans="1:23" ht="38.25">
      <c r="A12" s="20" t="s">
        <v>122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 t="s">
        <v>123</v>
      </c>
      <c r="P12" s="20" t="s">
        <v>124</v>
      </c>
      <c r="Q12" s="20"/>
      <c r="R12" s="20"/>
      <c r="S12" s="20"/>
    </row>
    <row r="13" spans="1:23" ht="25.5">
      <c r="A13" s="20" t="s">
        <v>125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 t="s">
        <v>126</v>
      </c>
      <c r="P13" s="20" t="s">
        <v>127</v>
      </c>
      <c r="Q13" s="20"/>
      <c r="R13" s="20"/>
      <c r="S13" s="20"/>
    </row>
    <row r="14" spans="1:23" ht="25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 t="s">
        <v>128</v>
      </c>
      <c r="Q14" s="20"/>
      <c r="R14" s="20"/>
      <c r="S14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2022-03-07T08:54:59Z</cp:lastPrinted>
  <dcterms:created xsi:type="dcterms:W3CDTF">1996-10-21T11:03:58Z</dcterms:created>
  <dcterms:modified xsi:type="dcterms:W3CDTF">2023-09-15T15:42:57Z</dcterms:modified>
</cp:coreProperties>
</file>